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3880ee3a9514029/Desktop/Cephei/"/>
    </mc:Choice>
  </mc:AlternateContent>
  <xr:revisionPtr revIDLastSave="37" documentId="13_ncr:1_{EFBBECA4-A259-4640-8FC1-2DF18834A188}" xr6:coauthVersionLast="46" xr6:coauthVersionMax="46" xr10:uidLastSave="{F91B0D12-688D-4D75-9D04-7975131D1767}"/>
  <bookViews>
    <workbookView xWindow="-110" yWindow="-110" windowWidth="38620" windowHeight="21220" xr2:uid="{5FE7A5EB-FE9C-4A6D-98A0-490FCE17E8A8}"/>
  </bookViews>
  <sheets>
    <sheet name="FixedRateBond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6" i="1" l="1"/>
  <c r="A45" i="1"/>
  <c r="A44" i="1"/>
  <c r="A43" i="1"/>
  <c r="A42" i="1"/>
  <c r="A41" i="1"/>
  <c r="A40" i="1"/>
  <c r="A1" i="2" a="1"/>
  <c r="B11" i="1"/>
  <c r="B22" i="1"/>
  <c r="B3" i="1"/>
  <c r="A11" i="1"/>
  <c r="B23" i="1"/>
  <c r="B29" i="1"/>
  <c r="A16" i="1"/>
  <c r="A17" i="1"/>
  <c r="B26" i="1"/>
  <c r="B6" i="1"/>
  <c r="B24" i="1"/>
  <c r="B2" i="1"/>
  <c r="A14" i="1"/>
  <c r="B14" i="1"/>
  <c r="B4" i="1"/>
  <c r="B25" i="1" s="1"/>
  <c r="B27" i="1"/>
  <c r="B36" i="1"/>
  <c r="B35" i="1"/>
  <c r="B34" i="1"/>
  <c r="B42" i="1" s="1"/>
  <c r="B37" i="1"/>
  <c r="B32" i="1"/>
  <c r="B40" i="1" s="1"/>
  <c r="B38" i="1"/>
  <c r="B33" i="1"/>
  <c r="B41" i="1" s="1"/>
  <c r="B46" i="1"/>
  <c r="B43" i="1"/>
  <c r="B44" i="1"/>
  <c r="B45" i="1"/>
  <c r="A1" i="2" l="1"/>
  <c r="Q1" i="2"/>
  <c r="D2" i="2"/>
  <c r="T2" i="2"/>
  <c r="G3" i="2"/>
  <c r="W3" i="2"/>
  <c r="J4" i="2"/>
  <c r="Z4" i="2"/>
  <c r="M5" i="2"/>
  <c r="AC5" i="2"/>
  <c r="P6" i="2"/>
  <c r="C7" i="2"/>
  <c r="S7" i="2"/>
  <c r="F8" i="2"/>
  <c r="V8" i="2"/>
  <c r="I9" i="2"/>
  <c r="Y9" i="2"/>
  <c r="L10" i="2"/>
  <c r="AB10" i="2"/>
  <c r="O11" i="2"/>
  <c r="B12" i="2"/>
  <c r="R12" i="2"/>
  <c r="E13" i="2"/>
  <c r="U13" i="2"/>
  <c r="H14" i="2"/>
  <c r="X14" i="2"/>
  <c r="K15" i="2"/>
  <c r="AA15" i="2"/>
  <c r="N16" i="2"/>
  <c r="A17" i="2"/>
  <c r="Q17" i="2"/>
  <c r="D18" i="2"/>
  <c r="T18" i="2"/>
  <c r="G19" i="2"/>
  <c r="W19" i="2"/>
  <c r="J20" i="2"/>
  <c r="Z20" i="2"/>
  <c r="M21" i="2"/>
  <c r="AC21" i="2"/>
  <c r="P22" i="2"/>
  <c r="C23" i="2"/>
  <c r="S23" i="2"/>
  <c r="F24" i="2"/>
  <c r="V24" i="2"/>
  <c r="I25" i="2"/>
  <c r="Y25" i="2"/>
  <c r="L26" i="2"/>
  <c r="AB26" i="2"/>
  <c r="O27" i="2"/>
  <c r="B28" i="2"/>
  <c r="R28" i="2"/>
  <c r="E29" i="2"/>
  <c r="U29" i="2"/>
  <c r="H30" i="2"/>
  <c r="X30" i="2"/>
  <c r="K31" i="2"/>
  <c r="AA31" i="2"/>
  <c r="N32" i="2"/>
  <c r="A33" i="2"/>
  <c r="Q33" i="2"/>
  <c r="D34" i="2"/>
  <c r="T34" i="2"/>
  <c r="G35" i="2"/>
  <c r="W35" i="2"/>
  <c r="J36" i="2"/>
  <c r="Z36" i="2"/>
  <c r="M37" i="2"/>
  <c r="AC37" i="2"/>
  <c r="P38" i="2"/>
  <c r="C39" i="2"/>
  <c r="S39" i="2"/>
  <c r="F40" i="2"/>
  <c r="V40" i="2"/>
  <c r="I41" i="2"/>
  <c r="Y41" i="2"/>
  <c r="L42" i="2"/>
  <c r="AB42" i="2"/>
  <c r="B1" i="2"/>
  <c r="R1" i="2"/>
  <c r="E2" i="2"/>
  <c r="U2" i="2"/>
  <c r="H3" i="2"/>
  <c r="X3" i="2"/>
  <c r="K4" i="2"/>
  <c r="AA4" i="2"/>
  <c r="N5" i="2"/>
  <c r="A6" i="2"/>
  <c r="Q6" i="2"/>
  <c r="D7" i="2"/>
  <c r="T7" i="2"/>
  <c r="G8" i="2"/>
  <c r="W8" i="2"/>
  <c r="J9" i="2"/>
  <c r="Z9" i="2"/>
  <c r="M10" i="2"/>
  <c r="AC10" i="2"/>
  <c r="P11" i="2"/>
  <c r="C12" i="2"/>
  <c r="S12" i="2"/>
  <c r="F13" i="2"/>
  <c r="V13" i="2"/>
  <c r="I14" i="2"/>
  <c r="Y14" i="2"/>
  <c r="L15" i="2"/>
  <c r="AB15" i="2"/>
  <c r="O16" i="2"/>
  <c r="B17" i="2"/>
  <c r="R17" i="2"/>
  <c r="E18" i="2"/>
  <c r="U18" i="2"/>
  <c r="H19" i="2"/>
  <c r="X19" i="2"/>
  <c r="K20" i="2"/>
  <c r="AA20" i="2"/>
  <c r="N21" i="2"/>
  <c r="A22" i="2"/>
  <c r="Q22" i="2"/>
  <c r="D23" i="2"/>
  <c r="T23" i="2"/>
  <c r="G24" i="2"/>
  <c r="W24" i="2"/>
  <c r="J25" i="2"/>
  <c r="Z25" i="2"/>
  <c r="M26" i="2"/>
  <c r="AC26" i="2"/>
  <c r="P27" i="2"/>
  <c r="C28" i="2"/>
  <c r="S28" i="2"/>
  <c r="F29" i="2"/>
  <c r="V29" i="2"/>
  <c r="I30" i="2"/>
  <c r="Y30" i="2"/>
  <c r="L31" i="2"/>
  <c r="AB31" i="2"/>
  <c r="C1" i="2"/>
  <c r="S1" i="2"/>
  <c r="F2" i="2"/>
  <c r="V2" i="2"/>
  <c r="I3" i="2"/>
  <c r="Y3" i="2"/>
  <c r="L4" i="2"/>
  <c r="AB4" i="2"/>
  <c r="O5" i="2"/>
  <c r="B6" i="2"/>
  <c r="R6" i="2"/>
  <c r="E7" i="2"/>
  <c r="U7" i="2"/>
  <c r="H8" i="2"/>
  <c r="X8" i="2"/>
  <c r="K9" i="2"/>
  <c r="AA9" i="2"/>
  <c r="N10" i="2"/>
  <c r="A11" i="2"/>
  <c r="Q11" i="2"/>
  <c r="D12" i="2"/>
  <c r="T12" i="2"/>
  <c r="G13" i="2"/>
  <c r="W13" i="2"/>
  <c r="J14" i="2"/>
  <c r="Z14" i="2"/>
  <c r="M15" i="2"/>
  <c r="AC15" i="2"/>
  <c r="P16" i="2"/>
  <c r="C17" i="2"/>
  <c r="S17" i="2"/>
  <c r="F18" i="2"/>
  <c r="V18" i="2"/>
  <c r="I19" i="2"/>
  <c r="Y19" i="2"/>
  <c r="L20" i="2"/>
  <c r="AB20" i="2"/>
  <c r="O21" i="2"/>
  <c r="B22" i="2"/>
  <c r="R22" i="2"/>
  <c r="E23" i="2"/>
  <c r="U23" i="2"/>
  <c r="H24" i="2"/>
  <c r="X24" i="2"/>
  <c r="K25" i="2"/>
  <c r="AA25" i="2"/>
  <c r="N26" i="2"/>
  <c r="A27" i="2"/>
  <c r="Q27" i="2"/>
  <c r="D28" i="2"/>
  <c r="T28" i="2"/>
  <c r="G29" i="2"/>
  <c r="W29" i="2"/>
  <c r="J30" i="2"/>
  <c r="Z30" i="2"/>
  <c r="M31" i="2"/>
  <c r="AC31" i="2"/>
  <c r="P32" i="2"/>
  <c r="C33" i="2"/>
  <c r="S33" i="2"/>
  <c r="F34" i="2"/>
  <c r="V34" i="2"/>
  <c r="I35" i="2"/>
  <c r="Y35" i="2"/>
  <c r="L36" i="2"/>
  <c r="AB36" i="2"/>
  <c r="O37" i="2"/>
  <c r="B38" i="2"/>
  <c r="R38" i="2"/>
  <c r="E39" i="2"/>
  <c r="D1" i="2"/>
  <c r="T1" i="2"/>
  <c r="G2" i="2"/>
  <c r="W2" i="2"/>
  <c r="J3" i="2"/>
  <c r="Z3" i="2"/>
  <c r="M4" i="2"/>
  <c r="AC4" i="2"/>
  <c r="P5" i="2"/>
  <c r="C6" i="2"/>
  <c r="S6" i="2"/>
  <c r="F7" i="2"/>
  <c r="V7" i="2"/>
  <c r="I8" i="2"/>
  <c r="Y8" i="2"/>
  <c r="L9" i="2"/>
  <c r="AB9" i="2"/>
  <c r="O10" i="2"/>
  <c r="B11" i="2"/>
  <c r="R11" i="2"/>
  <c r="E12" i="2"/>
  <c r="U12" i="2"/>
  <c r="H13" i="2"/>
  <c r="X13" i="2"/>
  <c r="K14" i="2"/>
  <c r="AA14" i="2"/>
  <c r="E1" i="2"/>
  <c r="U1" i="2"/>
  <c r="H2" i="2"/>
  <c r="X2" i="2"/>
  <c r="K3" i="2"/>
  <c r="AA3" i="2"/>
  <c r="N4" i="2"/>
  <c r="A5" i="2"/>
  <c r="Q5" i="2"/>
  <c r="D6" i="2"/>
  <c r="T6" i="2"/>
  <c r="G7" i="2"/>
  <c r="W7" i="2"/>
  <c r="J8" i="2"/>
  <c r="Z8" i="2"/>
  <c r="M9" i="2"/>
  <c r="AC9" i="2"/>
  <c r="P10" i="2"/>
  <c r="C11" i="2"/>
  <c r="S11" i="2"/>
  <c r="F12" i="2"/>
  <c r="V12" i="2"/>
  <c r="I13" i="2"/>
  <c r="Y13" i="2"/>
  <c r="L14" i="2"/>
  <c r="AB14" i="2"/>
  <c r="O15" i="2"/>
  <c r="B16" i="2"/>
  <c r="R16" i="2"/>
  <c r="E17" i="2"/>
  <c r="U17" i="2"/>
  <c r="H18" i="2"/>
  <c r="X18" i="2"/>
  <c r="K19" i="2"/>
  <c r="AA19" i="2"/>
  <c r="N20" i="2"/>
  <c r="A21" i="2"/>
  <c r="Q21" i="2"/>
  <c r="D22" i="2"/>
  <c r="T22" i="2"/>
  <c r="G23" i="2"/>
  <c r="W23" i="2"/>
  <c r="J24" i="2"/>
  <c r="Z24" i="2"/>
  <c r="M25" i="2"/>
  <c r="AC25" i="2"/>
  <c r="P26" i="2"/>
  <c r="C27" i="2"/>
  <c r="S27" i="2"/>
  <c r="F28" i="2"/>
  <c r="V28" i="2"/>
  <c r="I29" i="2"/>
  <c r="Y29" i="2"/>
  <c r="L30" i="2"/>
  <c r="AB30" i="2"/>
  <c r="O31" i="2"/>
  <c r="B32" i="2"/>
  <c r="R32" i="2"/>
  <c r="E33" i="2"/>
  <c r="U33" i="2"/>
  <c r="H34" i="2"/>
  <c r="X34" i="2"/>
  <c r="K35" i="2"/>
  <c r="AA35" i="2"/>
  <c r="N36" i="2"/>
  <c r="A37" i="2"/>
  <c r="Q37" i="2"/>
  <c r="D38" i="2"/>
  <c r="T38" i="2"/>
  <c r="G39" i="2"/>
  <c r="W39" i="2"/>
  <c r="J40" i="2"/>
  <c r="Z40" i="2"/>
  <c r="M41" i="2"/>
  <c r="AC41" i="2"/>
  <c r="P42" i="2"/>
  <c r="C43" i="2"/>
  <c r="S43" i="2"/>
  <c r="F44" i="2"/>
  <c r="V44" i="2"/>
  <c r="I45" i="2"/>
  <c r="Y45" i="2"/>
  <c r="L46" i="2"/>
  <c r="AB46" i="2"/>
  <c r="O47" i="2"/>
  <c r="F1" i="2"/>
  <c r="V1" i="2"/>
  <c r="I2" i="2"/>
  <c r="Y2" i="2"/>
  <c r="L3" i="2"/>
  <c r="AB3" i="2"/>
  <c r="O4" i="2"/>
  <c r="B5" i="2"/>
  <c r="R5" i="2"/>
  <c r="E6" i="2"/>
  <c r="U6" i="2"/>
  <c r="H7" i="2"/>
  <c r="X7" i="2"/>
  <c r="K8" i="2"/>
  <c r="AA8" i="2"/>
  <c r="N9" i="2"/>
  <c r="A10" i="2"/>
  <c r="Q10" i="2"/>
  <c r="D11" i="2"/>
  <c r="T11" i="2"/>
  <c r="G12" i="2"/>
  <c r="W12" i="2"/>
  <c r="J13" i="2"/>
  <c r="Z13" i="2"/>
  <c r="M14" i="2"/>
  <c r="AC14" i="2"/>
  <c r="G1" i="2"/>
  <c r="W1" i="2"/>
  <c r="J2" i="2"/>
  <c r="Z2" i="2"/>
  <c r="M3" i="2"/>
  <c r="AC3" i="2"/>
  <c r="P4" i="2"/>
  <c r="C5" i="2"/>
  <c r="S5" i="2"/>
  <c r="F6" i="2"/>
  <c r="V6" i="2"/>
  <c r="I7" i="2"/>
  <c r="Y7" i="2"/>
  <c r="L8" i="2"/>
  <c r="AB8" i="2"/>
  <c r="O9" i="2"/>
  <c r="B10" i="2"/>
  <c r="R10" i="2"/>
  <c r="E11" i="2"/>
  <c r="U11" i="2"/>
  <c r="H12" i="2"/>
  <c r="X12" i="2"/>
  <c r="K13" i="2"/>
  <c r="AA13" i="2"/>
  <c r="N14" i="2"/>
  <c r="A15" i="2"/>
  <c r="Q15" i="2"/>
  <c r="D16" i="2"/>
  <c r="T16" i="2"/>
  <c r="G17" i="2"/>
  <c r="W17" i="2"/>
  <c r="J18" i="2"/>
  <c r="Z18" i="2"/>
  <c r="M19" i="2"/>
  <c r="AC19" i="2"/>
  <c r="P20" i="2"/>
  <c r="C21" i="2"/>
  <c r="S21" i="2"/>
  <c r="F22" i="2"/>
  <c r="V22" i="2"/>
  <c r="I23" i="2"/>
  <c r="Y23" i="2"/>
  <c r="L24" i="2"/>
  <c r="AB24" i="2"/>
  <c r="O25" i="2"/>
  <c r="B26" i="2"/>
  <c r="R26" i="2"/>
  <c r="E27" i="2"/>
  <c r="U27" i="2"/>
  <c r="H28" i="2"/>
  <c r="X28" i="2"/>
  <c r="K29" i="2"/>
  <c r="AA29" i="2"/>
  <c r="N30" i="2"/>
  <c r="A31" i="2"/>
  <c r="Q31" i="2"/>
  <c r="D32" i="2"/>
  <c r="T32" i="2"/>
  <c r="G33" i="2"/>
  <c r="W33" i="2"/>
  <c r="J34" i="2"/>
  <c r="Z34" i="2"/>
  <c r="M35" i="2"/>
  <c r="AC35" i="2"/>
  <c r="P36" i="2"/>
  <c r="C37" i="2"/>
  <c r="S37" i="2"/>
  <c r="F38" i="2"/>
  <c r="V38" i="2"/>
  <c r="I39" i="2"/>
  <c r="Y39" i="2"/>
  <c r="L40" i="2"/>
  <c r="AB40" i="2"/>
  <c r="O41" i="2"/>
  <c r="B42" i="2"/>
  <c r="R42" i="2"/>
  <c r="E43" i="2"/>
  <c r="U43" i="2"/>
  <c r="H44" i="2"/>
  <c r="X44" i="2"/>
  <c r="K45" i="2"/>
  <c r="AA45" i="2"/>
  <c r="N46" i="2"/>
  <c r="A47" i="2"/>
  <c r="Q47" i="2"/>
  <c r="H1" i="2"/>
  <c r="X1" i="2"/>
  <c r="K2" i="2"/>
  <c r="AA2" i="2"/>
  <c r="N3" i="2"/>
  <c r="A4" i="2"/>
  <c r="Q4" i="2"/>
  <c r="D5" i="2"/>
  <c r="T5" i="2"/>
  <c r="G6" i="2"/>
  <c r="W6" i="2"/>
  <c r="J7" i="2"/>
  <c r="Z7" i="2"/>
  <c r="M8" i="2"/>
  <c r="AC8" i="2"/>
  <c r="P9" i="2"/>
  <c r="C10" i="2"/>
  <c r="S10" i="2"/>
  <c r="F11" i="2"/>
  <c r="V11" i="2"/>
  <c r="I12" i="2"/>
  <c r="Y12" i="2"/>
  <c r="L13" i="2"/>
  <c r="AB13" i="2"/>
  <c r="O14" i="2"/>
  <c r="B15" i="2"/>
  <c r="R15" i="2"/>
  <c r="E16" i="2"/>
  <c r="U16" i="2"/>
  <c r="H17" i="2"/>
  <c r="X17" i="2"/>
  <c r="K18" i="2"/>
  <c r="AA18" i="2"/>
  <c r="N19" i="2"/>
  <c r="A20" i="2"/>
  <c r="Q20" i="2"/>
  <c r="D21" i="2"/>
  <c r="T21" i="2"/>
  <c r="G22" i="2"/>
  <c r="W22" i="2"/>
  <c r="J23" i="2"/>
  <c r="Z23" i="2"/>
  <c r="M24" i="2"/>
  <c r="AC24" i="2"/>
  <c r="P25" i="2"/>
  <c r="C26" i="2"/>
  <c r="S26" i="2"/>
  <c r="F27" i="2"/>
  <c r="V27" i="2"/>
  <c r="I28" i="2"/>
  <c r="Y28" i="2"/>
  <c r="L29" i="2"/>
  <c r="AB29" i="2"/>
  <c r="O30" i="2"/>
  <c r="B31" i="2"/>
  <c r="I1" i="2"/>
  <c r="Y1" i="2"/>
  <c r="L2" i="2"/>
  <c r="AB2" i="2"/>
  <c r="O3" i="2"/>
  <c r="B4" i="2"/>
  <c r="R4" i="2"/>
  <c r="E5" i="2"/>
  <c r="U5" i="2"/>
  <c r="H6" i="2"/>
  <c r="X6" i="2"/>
  <c r="K7" i="2"/>
  <c r="AA7" i="2"/>
  <c r="N8" i="2"/>
  <c r="A9" i="2"/>
  <c r="Q9" i="2"/>
  <c r="D10" i="2"/>
  <c r="T10" i="2"/>
  <c r="G11" i="2"/>
  <c r="W11" i="2"/>
  <c r="J12" i="2"/>
  <c r="Z12" i="2"/>
  <c r="M13" i="2"/>
  <c r="AC13" i="2"/>
  <c r="P14" i="2"/>
  <c r="C15" i="2"/>
  <c r="S15" i="2"/>
  <c r="F16" i="2"/>
  <c r="V16" i="2"/>
  <c r="I17" i="2"/>
  <c r="Y17" i="2"/>
  <c r="L18" i="2"/>
  <c r="AB18" i="2"/>
  <c r="O19" i="2"/>
  <c r="B20" i="2"/>
  <c r="R20" i="2"/>
  <c r="E21" i="2"/>
  <c r="U21" i="2"/>
  <c r="H22" i="2"/>
  <c r="X22" i="2"/>
  <c r="K23" i="2"/>
  <c r="AA23" i="2"/>
  <c r="N24" i="2"/>
  <c r="A25" i="2"/>
  <c r="Q25" i="2"/>
  <c r="D26" i="2"/>
  <c r="T26" i="2"/>
  <c r="G27" i="2"/>
  <c r="W27" i="2"/>
  <c r="J28" i="2"/>
  <c r="Z28" i="2"/>
  <c r="M29" i="2"/>
  <c r="AC29" i="2"/>
  <c r="P30" i="2"/>
  <c r="C31" i="2"/>
  <c r="S31" i="2"/>
  <c r="F32" i="2"/>
  <c r="V32" i="2"/>
  <c r="I33" i="2"/>
  <c r="Y33" i="2"/>
  <c r="L34" i="2"/>
  <c r="AB34" i="2"/>
  <c r="O35" i="2"/>
  <c r="B36" i="2"/>
  <c r="R36" i="2"/>
  <c r="E37" i="2"/>
  <c r="U37" i="2"/>
  <c r="H38" i="2"/>
  <c r="X38" i="2"/>
  <c r="K39" i="2"/>
  <c r="AA39" i="2"/>
  <c r="N40" i="2"/>
  <c r="A41" i="2"/>
  <c r="Q41" i="2"/>
  <c r="D42" i="2"/>
  <c r="T42" i="2"/>
  <c r="G43" i="2"/>
  <c r="W43" i="2"/>
  <c r="J44" i="2"/>
  <c r="Z44" i="2"/>
  <c r="M45" i="2"/>
  <c r="AC45" i="2"/>
  <c r="P46" i="2"/>
  <c r="C47" i="2"/>
  <c r="S47" i="2"/>
  <c r="J1" i="2"/>
  <c r="Z1" i="2"/>
  <c r="M2" i="2"/>
  <c r="AC2" i="2"/>
  <c r="P3" i="2"/>
  <c r="C4" i="2"/>
  <c r="S4" i="2"/>
  <c r="F5" i="2"/>
  <c r="V5" i="2"/>
  <c r="I6" i="2"/>
  <c r="Y6" i="2"/>
  <c r="L7" i="2"/>
  <c r="AB7" i="2"/>
  <c r="O8" i="2"/>
  <c r="B9" i="2"/>
  <c r="R9" i="2"/>
  <c r="E10" i="2"/>
  <c r="U10" i="2"/>
  <c r="H11" i="2"/>
  <c r="X11" i="2"/>
  <c r="K12" i="2"/>
  <c r="AA12" i="2"/>
  <c r="N13" i="2"/>
  <c r="A14" i="2"/>
  <c r="Q14" i="2"/>
  <c r="D15" i="2"/>
  <c r="T15" i="2"/>
  <c r="G16" i="2"/>
  <c r="W16" i="2"/>
  <c r="J17" i="2"/>
  <c r="Z17" i="2"/>
  <c r="M18" i="2"/>
  <c r="AC18" i="2"/>
  <c r="P19" i="2"/>
  <c r="C20" i="2"/>
  <c r="S20" i="2"/>
  <c r="F21" i="2"/>
  <c r="V21" i="2"/>
  <c r="I22" i="2"/>
  <c r="Y22" i="2"/>
  <c r="L23" i="2"/>
  <c r="AB23" i="2"/>
  <c r="O24" i="2"/>
  <c r="B25" i="2"/>
  <c r="R25" i="2"/>
  <c r="E26" i="2"/>
  <c r="U26" i="2"/>
  <c r="H27" i="2"/>
  <c r="X27" i="2"/>
  <c r="K28" i="2"/>
  <c r="AA28" i="2"/>
  <c r="N29" i="2"/>
  <c r="A30" i="2"/>
  <c r="Q30" i="2"/>
  <c r="D31" i="2"/>
  <c r="T31" i="2"/>
  <c r="G32" i="2"/>
  <c r="W32" i="2"/>
  <c r="J33" i="2"/>
  <c r="Z33" i="2"/>
  <c r="M34" i="2"/>
  <c r="AC34" i="2"/>
  <c r="P35" i="2"/>
  <c r="C36" i="2"/>
  <c r="S36" i="2"/>
  <c r="F37" i="2"/>
  <c r="V37" i="2"/>
  <c r="I38" i="2"/>
  <c r="Y38" i="2"/>
  <c r="L39" i="2"/>
  <c r="AB39" i="2"/>
  <c r="O40" i="2"/>
  <c r="B41" i="2"/>
  <c r="R41" i="2"/>
  <c r="E42" i="2"/>
  <c r="U42" i="2"/>
  <c r="K1" i="2"/>
  <c r="AA1" i="2"/>
  <c r="N2" i="2"/>
  <c r="A3" i="2"/>
  <c r="Q3" i="2"/>
  <c r="D4" i="2"/>
  <c r="T4" i="2"/>
  <c r="G5" i="2"/>
  <c r="W5" i="2"/>
  <c r="J6" i="2"/>
  <c r="Z6" i="2"/>
  <c r="M7" i="2"/>
  <c r="AC7" i="2"/>
  <c r="P8" i="2"/>
  <c r="C9" i="2"/>
  <c r="S9" i="2"/>
  <c r="F10" i="2"/>
  <c r="V10" i="2"/>
  <c r="I11" i="2"/>
  <c r="Y11" i="2"/>
  <c r="L12" i="2"/>
  <c r="AB12" i="2"/>
  <c r="O13" i="2"/>
  <c r="B14" i="2"/>
  <c r="R14" i="2"/>
  <c r="E15" i="2"/>
  <c r="U15" i="2"/>
  <c r="H16" i="2"/>
  <c r="X16" i="2"/>
  <c r="K17" i="2"/>
  <c r="AA17" i="2"/>
  <c r="N18" i="2"/>
  <c r="A19" i="2"/>
  <c r="Q19" i="2"/>
  <c r="D20" i="2"/>
  <c r="T20" i="2"/>
  <c r="G21" i="2"/>
  <c r="W21" i="2"/>
  <c r="J22" i="2"/>
  <c r="Z22" i="2"/>
  <c r="M23" i="2"/>
  <c r="AC23" i="2"/>
  <c r="P24" i="2"/>
  <c r="C25" i="2"/>
  <c r="S25" i="2"/>
  <c r="F26" i="2"/>
  <c r="V26" i="2"/>
  <c r="I27" i="2"/>
  <c r="Y27" i="2"/>
  <c r="L28" i="2"/>
  <c r="AB28" i="2"/>
  <c r="O29" i="2"/>
  <c r="B30" i="2"/>
  <c r="R30" i="2"/>
  <c r="E31" i="2"/>
  <c r="U31" i="2"/>
  <c r="H32" i="2"/>
  <c r="L1" i="2"/>
  <c r="AB1" i="2"/>
  <c r="O2" i="2"/>
  <c r="B3" i="2"/>
  <c r="R3" i="2"/>
  <c r="E4" i="2"/>
  <c r="U4" i="2"/>
  <c r="H5" i="2"/>
  <c r="X5" i="2"/>
  <c r="K6" i="2"/>
  <c r="AA6" i="2"/>
  <c r="N7" i="2"/>
  <c r="A8" i="2"/>
  <c r="Q8" i="2"/>
  <c r="D9" i="2"/>
  <c r="T9" i="2"/>
  <c r="G10" i="2"/>
  <c r="W10" i="2"/>
  <c r="J11" i="2"/>
  <c r="Z11" i="2"/>
  <c r="M12" i="2"/>
  <c r="AC12" i="2"/>
  <c r="P13" i="2"/>
  <c r="C14" i="2"/>
  <c r="S14" i="2"/>
  <c r="F15" i="2"/>
  <c r="V15" i="2"/>
  <c r="I16" i="2"/>
  <c r="Y16" i="2"/>
  <c r="L17" i="2"/>
  <c r="AB17" i="2"/>
  <c r="O18" i="2"/>
  <c r="B19" i="2"/>
  <c r="R19" i="2"/>
  <c r="E20" i="2"/>
  <c r="U20" i="2"/>
  <c r="H21" i="2"/>
  <c r="X21" i="2"/>
  <c r="K22" i="2"/>
  <c r="AA22" i="2"/>
  <c r="N23" i="2"/>
  <c r="A24" i="2"/>
  <c r="Q24" i="2"/>
  <c r="D25" i="2"/>
  <c r="T25" i="2"/>
  <c r="G26" i="2"/>
  <c r="W26" i="2"/>
  <c r="J27" i="2"/>
  <c r="Z27" i="2"/>
  <c r="M28" i="2"/>
  <c r="AC28" i="2"/>
  <c r="P29" i="2"/>
  <c r="C30" i="2"/>
  <c r="S30" i="2"/>
  <c r="F31" i="2"/>
  <c r="V31" i="2"/>
  <c r="I32" i="2"/>
  <c r="Y32" i="2"/>
  <c r="L33" i="2"/>
  <c r="AB33" i="2"/>
  <c r="O34" i="2"/>
  <c r="B35" i="2"/>
  <c r="R35" i="2"/>
  <c r="E36" i="2"/>
  <c r="U36" i="2"/>
  <c r="H37" i="2"/>
  <c r="X37" i="2"/>
  <c r="K38" i="2"/>
  <c r="AA38" i="2"/>
  <c r="N39" i="2"/>
  <c r="M1" i="2"/>
  <c r="AC1" i="2"/>
  <c r="P2" i="2"/>
  <c r="C3" i="2"/>
  <c r="S3" i="2"/>
  <c r="F4" i="2"/>
  <c r="V4" i="2"/>
  <c r="I5" i="2"/>
  <c r="Y5" i="2"/>
  <c r="L6" i="2"/>
  <c r="AB6" i="2"/>
  <c r="O7" i="2"/>
  <c r="B8" i="2"/>
  <c r="R8" i="2"/>
  <c r="E9" i="2"/>
  <c r="U9" i="2"/>
  <c r="H10" i="2"/>
  <c r="X10" i="2"/>
  <c r="K11" i="2"/>
  <c r="AA11" i="2"/>
  <c r="N12" i="2"/>
  <c r="A13" i="2"/>
  <c r="Q13" i="2"/>
  <c r="D14" i="2"/>
  <c r="T14" i="2"/>
  <c r="G15" i="2"/>
  <c r="W15" i="2"/>
  <c r="J16" i="2"/>
  <c r="Z16" i="2"/>
  <c r="M17" i="2"/>
  <c r="AC17" i="2"/>
  <c r="P18" i="2"/>
  <c r="C19" i="2"/>
  <c r="S19" i="2"/>
  <c r="F20" i="2"/>
  <c r="V20" i="2"/>
  <c r="I21" i="2"/>
  <c r="Y21" i="2"/>
  <c r="L22" i="2"/>
  <c r="AB22" i="2"/>
  <c r="O23" i="2"/>
  <c r="B24" i="2"/>
  <c r="R24" i="2"/>
  <c r="E25" i="2"/>
  <c r="U25" i="2"/>
  <c r="H26" i="2"/>
  <c r="X26" i="2"/>
  <c r="K27" i="2"/>
  <c r="AA27" i="2"/>
  <c r="N28" i="2"/>
  <c r="A29" i="2"/>
  <c r="Q29" i="2"/>
  <c r="D30" i="2"/>
  <c r="T30" i="2"/>
  <c r="G31" i="2"/>
  <c r="W31" i="2"/>
  <c r="J32" i="2"/>
  <c r="Z32" i="2"/>
  <c r="M33" i="2"/>
  <c r="AC33" i="2"/>
  <c r="P34" i="2"/>
  <c r="C35" i="2"/>
  <c r="S35" i="2"/>
  <c r="F36" i="2"/>
  <c r="V36" i="2"/>
  <c r="I37" i="2"/>
  <c r="Y37" i="2"/>
  <c r="L38" i="2"/>
  <c r="AB38" i="2"/>
  <c r="O39" i="2"/>
  <c r="B40" i="2"/>
  <c r="R40" i="2"/>
  <c r="E41" i="2"/>
  <c r="U41" i="2"/>
  <c r="H42" i="2"/>
  <c r="X42" i="2"/>
  <c r="K43" i="2"/>
  <c r="AA43" i="2"/>
  <c r="N44" i="2"/>
  <c r="A45" i="2"/>
  <c r="Q45" i="2"/>
  <c r="D46" i="2"/>
  <c r="T46" i="2"/>
  <c r="G47" i="2"/>
  <c r="W47" i="2"/>
  <c r="O1" i="2"/>
  <c r="B2" i="2"/>
  <c r="R2" i="2"/>
  <c r="E3" i="2"/>
  <c r="U3" i="2"/>
  <c r="H4" i="2"/>
  <c r="X4" i="2"/>
  <c r="K5" i="2"/>
  <c r="AA5" i="2"/>
  <c r="N6" i="2"/>
  <c r="A7" i="2"/>
  <c r="Q7" i="2"/>
  <c r="D8" i="2"/>
  <c r="T8" i="2"/>
  <c r="G9" i="2"/>
  <c r="W9" i="2"/>
  <c r="J10" i="2"/>
  <c r="Z10" i="2"/>
  <c r="M11" i="2"/>
  <c r="AC11" i="2"/>
  <c r="P12" i="2"/>
  <c r="C13" i="2"/>
  <c r="S13" i="2"/>
  <c r="F14" i="2"/>
  <c r="V14" i="2"/>
  <c r="I15" i="2"/>
  <c r="Y15" i="2"/>
  <c r="L16" i="2"/>
  <c r="AB16" i="2"/>
  <c r="O17" i="2"/>
  <c r="B18" i="2"/>
  <c r="R18" i="2"/>
  <c r="E19" i="2"/>
  <c r="U19" i="2"/>
  <c r="H20" i="2"/>
  <c r="X20" i="2"/>
  <c r="K21" i="2"/>
  <c r="AA21" i="2"/>
  <c r="N22" i="2"/>
  <c r="A23" i="2"/>
  <c r="Q23" i="2"/>
  <c r="D24" i="2"/>
  <c r="T24" i="2"/>
  <c r="G25" i="2"/>
  <c r="W25" i="2"/>
  <c r="J26" i="2"/>
  <c r="Z26" i="2"/>
  <c r="M27" i="2"/>
  <c r="AC27" i="2"/>
  <c r="P28" i="2"/>
  <c r="C29" i="2"/>
  <c r="S29" i="2"/>
  <c r="F30" i="2"/>
  <c r="V30" i="2"/>
  <c r="I31" i="2"/>
  <c r="Y31" i="2"/>
  <c r="L32" i="2"/>
  <c r="AB32" i="2"/>
  <c r="O33" i="2"/>
  <c r="B34" i="2"/>
  <c r="R34" i="2"/>
  <c r="E35" i="2"/>
  <c r="U35" i="2"/>
  <c r="H36" i="2"/>
  <c r="X36" i="2"/>
  <c r="K37" i="2"/>
  <c r="AA37" i="2"/>
  <c r="N38" i="2"/>
  <c r="A39" i="2"/>
  <c r="Q39" i="2"/>
  <c r="D40" i="2"/>
  <c r="T40" i="2"/>
  <c r="G41" i="2"/>
  <c r="W41" i="2"/>
  <c r="J42" i="2"/>
  <c r="Z42" i="2"/>
  <c r="M43" i="2"/>
  <c r="AC43" i="2"/>
  <c r="P44" i="2"/>
  <c r="C45" i="2"/>
  <c r="S45" i="2"/>
  <c r="F46" i="2"/>
  <c r="V46" i="2"/>
  <c r="I47" i="2"/>
  <c r="Y47" i="2"/>
  <c r="C2" i="2"/>
  <c r="O6" i="2"/>
  <c r="AA10" i="2"/>
  <c r="J15" i="2"/>
  <c r="P17" i="2"/>
  <c r="V19" i="2"/>
  <c r="AB21" i="2"/>
  <c r="E24" i="2"/>
  <c r="K26" i="2"/>
  <c r="Q28" i="2"/>
  <c r="W30" i="2"/>
  <c r="Q32" i="2"/>
  <c r="X33" i="2"/>
  <c r="D35" i="2"/>
  <c r="K36" i="2"/>
  <c r="R37" i="2"/>
  <c r="Z38" i="2"/>
  <c r="A40" i="2"/>
  <c r="AC40" i="2"/>
  <c r="AB41" i="2"/>
  <c r="AC42" i="2"/>
  <c r="X43" i="2"/>
  <c r="R44" i="2"/>
  <c r="L45" i="2"/>
  <c r="G46" i="2"/>
  <c r="AC46" i="2"/>
  <c r="X47" i="2"/>
  <c r="L48" i="2"/>
  <c r="AB48" i="2"/>
  <c r="O49" i="2"/>
  <c r="B50" i="2"/>
  <c r="R50" i="2"/>
  <c r="E51" i="2"/>
  <c r="U51" i="2"/>
  <c r="H52" i="2"/>
  <c r="X52" i="2"/>
  <c r="K53" i="2"/>
  <c r="AA53" i="2"/>
  <c r="Q2" i="2"/>
  <c r="AC6" i="2"/>
  <c r="L11" i="2"/>
  <c r="N15" i="2"/>
  <c r="T17" i="2"/>
  <c r="Z19" i="2"/>
  <c r="C22" i="2"/>
  <c r="I24" i="2"/>
  <c r="O26" i="2"/>
  <c r="U28" i="2"/>
  <c r="AA30" i="2"/>
  <c r="S32" i="2"/>
  <c r="AA33" i="2"/>
  <c r="F35" i="2"/>
  <c r="M36" i="2"/>
  <c r="T37" i="2"/>
  <c r="AC38" i="2"/>
  <c r="C40" i="2"/>
  <c r="C41" i="2"/>
  <c r="A42" i="2"/>
  <c r="A43" i="2"/>
  <c r="Y43" i="2"/>
  <c r="S44" i="2"/>
  <c r="N45" i="2"/>
  <c r="H46" i="2"/>
  <c r="B47" i="2"/>
  <c r="Z47" i="2"/>
  <c r="M48" i="2"/>
  <c r="AC48" i="2"/>
  <c r="P49" i="2"/>
  <c r="C50" i="2"/>
  <c r="S50" i="2"/>
  <c r="F51" i="2"/>
  <c r="V51" i="2"/>
  <c r="I52" i="2"/>
  <c r="Y52" i="2"/>
  <c r="L53" i="2"/>
  <c r="AB53" i="2"/>
  <c r="W18" i="2"/>
  <c r="Z31" i="2"/>
  <c r="B37" i="2"/>
  <c r="P41" i="2"/>
  <c r="X45" i="2"/>
  <c r="E48" i="2"/>
  <c r="K50" i="2"/>
  <c r="Q52" i="2"/>
  <c r="N37" i="2"/>
  <c r="S2" i="2"/>
  <c r="B7" i="2"/>
  <c r="N11" i="2"/>
  <c r="P15" i="2"/>
  <c r="V17" i="2"/>
  <c r="AB19" i="2"/>
  <c r="E22" i="2"/>
  <c r="K24" i="2"/>
  <c r="Q26" i="2"/>
  <c r="W28" i="2"/>
  <c r="AC30" i="2"/>
  <c r="U32" i="2"/>
  <c r="A34" i="2"/>
  <c r="H35" i="2"/>
  <c r="O36" i="2"/>
  <c r="W37" i="2"/>
  <c r="B39" i="2"/>
  <c r="E40" i="2"/>
  <c r="D41" i="2"/>
  <c r="C42" i="2"/>
  <c r="B43" i="2"/>
  <c r="Z43" i="2"/>
  <c r="T44" i="2"/>
  <c r="O45" i="2"/>
  <c r="I46" i="2"/>
  <c r="D47" i="2"/>
  <c r="AA47" i="2"/>
  <c r="N48" i="2"/>
  <c r="A49" i="2"/>
  <c r="Q49" i="2"/>
  <c r="D50" i="2"/>
  <c r="T50" i="2"/>
  <c r="G51" i="2"/>
  <c r="W51" i="2"/>
  <c r="J52" i="2"/>
  <c r="Z52" i="2"/>
  <c r="M53" i="2"/>
  <c r="AC53" i="2"/>
  <c r="D3" i="2"/>
  <c r="P7" i="2"/>
  <c r="AB11" i="2"/>
  <c r="X15" i="2"/>
  <c r="A18" i="2"/>
  <c r="G20" i="2"/>
  <c r="M22" i="2"/>
  <c r="S24" i="2"/>
  <c r="Y26" i="2"/>
  <c r="B29" i="2"/>
  <c r="H31" i="2"/>
  <c r="X32" i="2"/>
  <c r="C34" i="2"/>
  <c r="J35" i="2"/>
  <c r="Q36" i="2"/>
  <c r="Z37" i="2"/>
  <c r="D39" i="2"/>
  <c r="G40" i="2"/>
  <c r="F41" i="2"/>
  <c r="F42" i="2"/>
  <c r="D43" i="2"/>
  <c r="AB43" i="2"/>
  <c r="U44" i="2"/>
  <c r="P45" i="2"/>
  <c r="J46" i="2"/>
  <c r="E47" i="2"/>
  <c r="AB47" i="2"/>
  <c r="O48" i="2"/>
  <c r="B49" i="2"/>
  <c r="R49" i="2"/>
  <c r="E50" i="2"/>
  <c r="U50" i="2"/>
  <c r="H51" i="2"/>
  <c r="X51" i="2"/>
  <c r="K52" i="2"/>
  <c r="AA52" i="2"/>
  <c r="N53" i="2"/>
  <c r="Q16" i="2"/>
  <c r="H33" i="2"/>
  <c r="R39" i="2"/>
  <c r="N43" i="2"/>
  <c r="M47" i="2"/>
  <c r="AA50" i="2"/>
  <c r="T53" i="2"/>
  <c r="G36" i="2"/>
  <c r="H45" i="2"/>
  <c r="F3" i="2"/>
  <c r="R7" i="2"/>
  <c r="A12" i="2"/>
  <c r="Z15" i="2"/>
  <c r="C18" i="2"/>
  <c r="I20" i="2"/>
  <c r="O22" i="2"/>
  <c r="U24" i="2"/>
  <c r="AA26" i="2"/>
  <c r="D29" i="2"/>
  <c r="J31" i="2"/>
  <c r="AA32" i="2"/>
  <c r="E34" i="2"/>
  <c r="L35" i="2"/>
  <c r="T36" i="2"/>
  <c r="AB37" i="2"/>
  <c r="F39" i="2"/>
  <c r="H40" i="2"/>
  <c r="H41" i="2"/>
  <c r="G42" i="2"/>
  <c r="F43" i="2"/>
  <c r="A44" i="2"/>
  <c r="W44" i="2"/>
  <c r="R45" i="2"/>
  <c r="K46" i="2"/>
  <c r="F47" i="2"/>
  <c r="AC47" i="2"/>
  <c r="P48" i="2"/>
  <c r="C49" i="2"/>
  <c r="S49" i="2"/>
  <c r="F50" i="2"/>
  <c r="V50" i="2"/>
  <c r="I51" i="2"/>
  <c r="Y51" i="2"/>
  <c r="L52" i="2"/>
  <c r="AB52" i="2"/>
  <c r="O53" i="2"/>
  <c r="T3" i="2"/>
  <c r="C8" i="2"/>
  <c r="O12" i="2"/>
  <c r="A16" i="2"/>
  <c r="G18" i="2"/>
  <c r="M20" i="2"/>
  <c r="S22" i="2"/>
  <c r="Y24" i="2"/>
  <c r="B27" i="2"/>
  <c r="H29" i="2"/>
  <c r="N31" i="2"/>
  <c r="AC32" i="2"/>
  <c r="G34" i="2"/>
  <c r="N35" i="2"/>
  <c r="W36" i="2"/>
  <c r="A38" i="2"/>
  <c r="H39" i="2"/>
  <c r="I40" i="2"/>
  <c r="J41" i="2"/>
  <c r="I42" i="2"/>
  <c r="H43" i="2"/>
  <c r="B44" i="2"/>
  <c r="Y44" i="2"/>
  <c r="T45" i="2"/>
  <c r="M46" i="2"/>
  <c r="H47" i="2"/>
  <c r="A48" i="2"/>
  <c r="Q48" i="2"/>
  <c r="D49" i="2"/>
  <c r="T49" i="2"/>
  <c r="G50" i="2"/>
  <c r="W50" i="2"/>
  <c r="J51" i="2"/>
  <c r="Z51" i="2"/>
  <c r="M52" i="2"/>
  <c r="AC52" i="2"/>
  <c r="P53" i="2"/>
  <c r="R13" i="2"/>
  <c r="R27" i="2"/>
  <c r="J38" i="2"/>
  <c r="G44" i="2"/>
  <c r="U48" i="2"/>
  <c r="N51" i="2"/>
  <c r="Z41" i="2"/>
  <c r="V3" i="2"/>
  <c r="E8" i="2"/>
  <c r="Q12" i="2"/>
  <c r="C16" i="2"/>
  <c r="I18" i="2"/>
  <c r="O20" i="2"/>
  <c r="U22" i="2"/>
  <c r="AA24" i="2"/>
  <c r="D27" i="2"/>
  <c r="J29" i="2"/>
  <c r="P31" i="2"/>
  <c r="B33" i="2"/>
  <c r="I34" i="2"/>
  <c r="Q35" i="2"/>
  <c r="Y36" i="2"/>
  <c r="C38" i="2"/>
  <c r="J39" i="2"/>
  <c r="K40" i="2"/>
  <c r="K41" i="2"/>
  <c r="K42" i="2"/>
  <c r="I43" i="2"/>
  <c r="C44" i="2"/>
  <c r="AA44" i="2"/>
  <c r="U45" i="2"/>
  <c r="O46" i="2"/>
  <c r="J47" i="2"/>
  <c r="B48" i="2"/>
  <c r="R48" i="2"/>
  <c r="E49" i="2"/>
  <c r="U49" i="2"/>
  <c r="H50" i="2"/>
  <c r="X50" i="2"/>
  <c r="K51" i="2"/>
  <c r="AA51" i="2"/>
  <c r="N52" i="2"/>
  <c r="A53" i="2"/>
  <c r="Q53" i="2"/>
  <c r="U8" i="2"/>
  <c r="P39" i="2"/>
  <c r="AC44" i="2"/>
  <c r="D48" i="2"/>
  <c r="W49" i="2"/>
  <c r="M51" i="2"/>
  <c r="P52" i="2"/>
  <c r="S53" i="2"/>
  <c r="F9" i="2"/>
  <c r="L25" i="2"/>
  <c r="Q34" i="2"/>
  <c r="Q40" i="2"/>
  <c r="B45" i="2"/>
  <c r="H49" i="2"/>
  <c r="A52" i="2"/>
  <c r="Z39" i="2"/>
  <c r="G4" i="2"/>
  <c r="S8" i="2"/>
  <c r="B13" i="2"/>
  <c r="K16" i="2"/>
  <c r="Q18" i="2"/>
  <c r="W20" i="2"/>
  <c r="AC22" i="2"/>
  <c r="F25" i="2"/>
  <c r="L27" i="2"/>
  <c r="R29" i="2"/>
  <c r="R31" i="2"/>
  <c r="D33" i="2"/>
  <c r="K34" i="2"/>
  <c r="T35" i="2"/>
  <c r="AA36" i="2"/>
  <c r="E38" i="2"/>
  <c r="M39" i="2"/>
  <c r="M40" i="2"/>
  <c r="L41" i="2"/>
  <c r="M42" i="2"/>
  <c r="J43" i="2"/>
  <c r="D44" i="2"/>
  <c r="AB44" i="2"/>
  <c r="V45" i="2"/>
  <c r="Q46" i="2"/>
  <c r="K47" i="2"/>
  <c r="C48" i="2"/>
  <c r="S48" i="2"/>
  <c r="F49" i="2"/>
  <c r="V49" i="2"/>
  <c r="I50" i="2"/>
  <c r="Y50" i="2"/>
  <c r="L51" i="2"/>
  <c r="AB51" i="2"/>
  <c r="O52" i="2"/>
  <c r="B53" i="2"/>
  <c r="R53" i="2"/>
  <c r="I4" i="2"/>
  <c r="D13" i="2"/>
  <c r="M16" i="2"/>
  <c r="S18" i="2"/>
  <c r="Y20" i="2"/>
  <c r="B23" i="2"/>
  <c r="H25" i="2"/>
  <c r="N27" i="2"/>
  <c r="T29" i="2"/>
  <c r="X31" i="2"/>
  <c r="F33" i="2"/>
  <c r="N34" i="2"/>
  <c r="V35" i="2"/>
  <c r="AC36" i="2"/>
  <c r="G38" i="2"/>
  <c r="P40" i="2"/>
  <c r="N41" i="2"/>
  <c r="N42" i="2"/>
  <c r="L43" i="2"/>
  <c r="E44" i="2"/>
  <c r="W45" i="2"/>
  <c r="R46" i="2"/>
  <c r="L47" i="2"/>
  <c r="T48" i="2"/>
  <c r="G49" i="2"/>
  <c r="J50" i="2"/>
  <c r="Z50" i="2"/>
  <c r="AC51" i="2"/>
  <c r="C53" i="2"/>
  <c r="W4" i="2"/>
  <c r="AC20" i="2"/>
  <c r="F23" i="2"/>
  <c r="X29" i="2"/>
  <c r="X35" i="2"/>
  <c r="O42" i="2"/>
  <c r="S46" i="2"/>
  <c r="X49" i="2"/>
  <c r="D53" i="2"/>
  <c r="Y42" i="2"/>
  <c r="Y4" i="2"/>
  <c r="H9" i="2"/>
  <c r="T13" i="2"/>
  <c r="S16" i="2"/>
  <c r="Y18" i="2"/>
  <c r="B21" i="2"/>
  <c r="H23" i="2"/>
  <c r="N25" i="2"/>
  <c r="T27" i="2"/>
  <c r="Z29" i="2"/>
  <c r="A32" i="2"/>
  <c r="K33" i="2"/>
  <c r="S34" i="2"/>
  <c r="Z35" i="2"/>
  <c r="D37" i="2"/>
  <c r="M38" i="2"/>
  <c r="T39" i="2"/>
  <c r="S40" i="2"/>
  <c r="S41" i="2"/>
  <c r="Q42" i="2"/>
  <c r="O43" i="2"/>
  <c r="I44" i="2"/>
  <c r="D45" i="2"/>
  <c r="Z45" i="2"/>
  <c r="U46" i="2"/>
  <c r="N47" i="2"/>
  <c r="F48" i="2"/>
  <c r="V48" i="2"/>
  <c r="I49" i="2"/>
  <c r="Y49" i="2"/>
  <c r="L50" i="2"/>
  <c r="AB50" i="2"/>
  <c r="O51" i="2"/>
  <c r="B52" i="2"/>
  <c r="R52" i="2"/>
  <c r="E53" i="2"/>
  <c r="U53" i="2"/>
  <c r="J5" i="2"/>
  <c r="V9" i="2"/>
  <c r="E14" i="2"/>
  <c r="AA16" i="2"/>
  <c r="D19" i="2"/>
  <c r="J21" i="2"/>
  <c r="P23" i="2"/>
  <c r="V25" i="2"/>
  <c r="AB27" i="2"/>
  <c r="E30" i="2"/>
  <c r="C32" i="2"/>
  <c r="N33" i="2"/>
  <c r="U34" i="2"/>
  <c r="AB35" i="2"/>
  <c r="G37" i="2"/>
  <c r="O38" i="2"/>
  <c r="U39" i="2"/>
  <c r="U40" i="2"/>
  <c r="T41" i="2"/>
  <c r="S42" i="2"/>
  <c r="P43" i="2"/>
  <c r="K44" i="2"/>
  <c r="E45" i="2"/>
  <c r="AB45" i="2"/>
  <c r="W46" i="2"/>
  <c r="P47" i="2"/>
  <c r="G48" i="2"/>
  <c r="W48" i="2"/>
  <c r="J49" i="2"/>
  <c r="Z49" i="2"/>
  <c r="M50" i="2"/>
  <c r="AC50" i="2"/>
  <c r="P51" i="2"/>
  <c r="C52" i="2"/>
  <c r="S52" i="2"/>
  <c r="F53" i="2"/>
  <c r="V53" i="2"/>
  <c r="AB5" i="2"/>
  <c r="F17" i="2"/>
  <c r="R21" i="2"/>
  <c r="A26" i="2"/>
  <c r="M30" i="2"/>
  <c r="T33" i="2"/>
  <c r="U38" i="2"/>
  <c r="T43" i="2"/>
  <c r="Z46" i="2"/>
  <c r="L5" i="2"/>
  <c r="X9" i="2"/>
  <c r="G14" i="2"/>
  <c r="AC16" i="2"/>
  <c r="F19" i="2"/>
  <c r="L21" i="2"/>
  <c r="R23" i="2"/>
  <c r="X25" i="2"/>
  <c r="A28" i="2"/>
  <c r="G30" i="2"/>
  <c r="E32" i="2"/>
  <c r="P33" i="2"/>
  <c r="W34" i="2"/>
  <c r="A36" i="2"/>
  <c r="J37" i="2"/>
  <c r="Q38" i="2"/>
  <c r="V39" i="2"/>
  <c r="W40" i="2"/>
  <c r="V41" i="2"/>
  <c r="V42" i="2"/>
  <c r="Q43" i="2"/>
  <c r="L44" i="2"/>
  <c r="F45" i="2"/>
  <c r="A46" i="2"/>
  <c r="X46" i="2"/>
  <c r="R47" i="2"/>
  <c r="H48" i="2"/>
  <c r="X48" i="2"/>
  <c r="K49" i="2"/>
  <c r="AA49" i="2"/>
  <c r="N50" i="2"/>
  <c r="A51" i="2"/>
  <c r="Q51" i="2"/>
  <c r="D52" i="2"/>
  <c r="T52" i="2"/>
  <c r="G53" i="2"/>
  <c r="W53" i="2"/>
  <c r="N1" i="2"/>
  <c r="Z5" i="2"/>
  <c r="I10" i="2"/>
  <c r="U14" i="2"/>
  <c r="D17" i="2"/>
  <c r="J19" i="2"/>
  <c r="P21" i="2"/>
  <c r="V23" i="2"/>
  <c r="AB25" i="2"/>
  <c r="E28" i="2"/>
  <c r="K30" i="2"/>
  <c r="K32" i="2"/>
  <c r="R33" i="2"/>
  <c r="Y34" i="2"/>
  <c r="D36" i="2"/>
  <c r="L37" i="2"/>
  <c r="S38" i="2"/>
  <c r="X39" i="2"/>
  <c r="X40" i="2"/>
  <c r="X41" i="2"/>
  <c r="W42" i="2"/>
  <c r="R43" i="2"/>
  <c r="M44" i="2"/>
  <c r="G45" i="2"/>
  <c r="B46" i="2"/>
  <c r="Y46" i="2"/>
  <c r="T47" i="2"/>
  <c r="I48" i="2"/>
  <c r="Y48" i="2"/>
  <c r="L49" i="2"/>
  <c r="AB49" i="2"/>
  <c r="O50" i="2"/>
  <c r="B51" i="2"/>
  <c r="R51" i="2"/>
  <c r="E52" i="2"/>
  <c r="U52" i="2"/>
  <c r="H53" i="2"/>
  <c r="X53" i="2"/>
  <c r="P1" i="2"/>
  <c r="K10" i="2"/>
  <c r="W14" i="2"/>
  <c r="L19" i="2"/>
  <c r="X23" i="2"/>
  <c r="G28" i="2"/>
  <c r="M32" i="2"/>
  <c r="AA34" i="2"/>
  <c r="Y40" i="2"/>
  <c r="O44" i="2"/>
  <c r="C24" i="2"/>
  <c r="J45" i="2"/>
  <c r="C51" i="2"/>
  <c r="I26" i="2"/>
  <c r="C46" i="2"/>
  <c r="D51" i="2"/>
  <c r="O28" i="2"/>
  <c r="E46" i="2"/>
  <c r="S51" i="2"/>
  <c r="U30" i="2"/>
  <c r="AA46" i="2"/>
  <c r="T51" i="2"/>
  <c r="O32" i="2"/>
  <c r="U47" i="2"/>
  <c r="F52" i="2"/>
  <c r="V33" i="2"/>
  <c r="V47" i="2"/>
  <c r="G52" i="2"/>
  <c r="A35" i="2"/>
  <c r="J48" i="2"/>
  <c r="V52" i="2"/>
  <c r="I36" i="2"/>
  <c r="K48" i="2"/>
  <c r="W52" i="2"/>
  <c r="P37" i="2"/>
  <c r="Z48" i="2"/>
  <c r="I53" i="2"/>
  <c r="A2" i="2"/>
  <c r="W38" i="2"/>
  <c r="AA48" i="2"/>
  <c r="J53" i="2"/>
  <c r="M6" i="2"/>
  <c r="M49" i="2"/>
  <c r="Y53" i="2"/>
  <c r="Y10" i="2"/>
  <c r="AA40" i="2"/>
  <c r="N49" i="2"/>
  <c r="H15" i="2"/>
  <c r="AC49" i="2"/>
  <c r="AA42" i="2"/>
  <c r="T19" i="2"/>
  <c r="P50" i="2"/>
  <c r="Q44" i="2"/>
  <c r="Q50" i="2"/>
  <c r="AC39" i="2"/>
  <c r="Z53" i="2"/>
  <c r="AA41" i="2"/>
  <c r="N17" i="2"/>
  <c r="A50" i="2"/>
  <c r="V43" i="2"/>
  <c r="Z21" i="2"/>
</calcChain>
</file>

<file path=xl/sharedStrings.xml><?xml version="1.0" encoding="utf-8"?>
<sst xmlns="http://schemas.openxmlformats.org/spreadsheetml/2006/main" count="29" uniqueCount="29">
  <si>
    <t>-bondEngine</t>
  </si>
  <si>
    <t>Name</t>
  </si>
  <si>
    <t>Handle</t>
  </si>
  <si>
    <t>fixingDays</t>
  </si>
  <si>
    <t>fixingDaysNeg</t>
  </si>
  <si>
    <t>zcBondsDayCounter</t>
  </si>
  <si>
    <t>Fixed 4.5% US Treasury Note</t>
  </si>
  <si>
    <t>Fixed Rate Bond</t>
  </si>
  <si>
    <t>faceAmount</t>
  </si>
  <si>
    <t>+BondPricer</t>
  </si>
  <si>
    <t>Pricing</t>
  </si>
  <si>
    <t>NPV</t>
  </si>
  <si>
    <t>Clean Price</t>
  </si>
  <si>
    <t>Dirty Price</t>
  </si>
  <si>
    <t>Accrued coupon</t>
  </si>
  <si>
    <t>Previous coupon</t>
  </si>
  <si>
    <t>Next coupon</t>
  </si>
  <si>
    <t>Yield</t>
  </si>
  <si>
    <t>-todaysDate</t>
  </si>
  <si>
    <t>-settlementDays</t>
  </si>
  <si>
    <t>-Adjusted</t>
  </si>
  <si>
    <t>-calendar</t>
  </si>
  <si>
    <t>+Redemption</t>
  </si>
  <si>
    <t>+Settlement Date</t>
  </si>
  <si>
    <t>+Issue Date</t>
  </si>
  <si>
    <t>-fixed Bond Schedule</t>
  </si>
  <si>
    <t>+Rate Coupon</t>
  </si>
  <si>
    <t>+ Ref Date</t>
  </si>
  <si>
    <t>-Globals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</si>
</sst>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0" xfId="0" applyNumberFormat="1"/>
    <xf numFmtId="0" fontId="0" fillId="0" borderId="0" xfId="0" quotePrefix="1"/>
    <xf numFmtId="10" fontId="0" fillId="0" borderId="0" xfId="0" applyNumberFormat="1"/>
    <xf numFmtId="0" fontId="1" fillId="0" borderId="0" xfId="0" applyFont="1"/>
    <xf numFmtId="15" fontId="0" fillId="0" borderId="0" xfId="0" applyNumberFormat="1"/>
    <xf numFmtId="0" fontId="0" fillId="0" borderId="1" xfId="0" applyBorder="1"/>
    <xf numFmtId="11" fontId="0" fillId="0" borderId="0" xfId="0" applyNumberFormat="1"/>
    <xf numFmtId="0" fontId="0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.f0e2c918214c4ae7a7f4fc76ed3c01ee">
      <tp t="s">
        <v>Previouscoupon</v>
        <stp/>
        <stp>Previouscoupon</stp>
        <stp>815396861</stp>
        <tr r="B36" s="1"/>
      </tp>
      <tp t="s">
        <v>Semiannual</v>
        <stp/>
        <stp>Semiannual</stp>
        <stp>1704154923</stp>
        <tr r="B11" s="1"/>
      </tp>
    </main>
    <main first="rtdsrv.f0e2c918214c4ae7a7f4fc76ed3c01ee">
      <tp t="s">
        <v>-ActualActualBond</v>
        <stp/>
        <stp>-ActualActualBond</stp>
        <stp>1506851973</stp>
        <tr r="A16" s="1"/>
      </tp>
    </main>
    <main first="rtdsrv.f0e2c918214c4ae7a7f4fc76ed3c01ee">
      <tp t="s">
        <v>+SettlementDate</v>
        <stp/>
        <stp>+SettlementDate</stp>
        <stp>-798541351</stp>
        <tr r="B23" s="1"/>
      </tp>
    </main>
    <main first="rtdsrv.f0e2c918214c4ae7a7f4fc76ed3c01ee">
      <tp t="s">
        <v>-settlementDays</v>
        <stp/>
        <stp>-settlementDays</stp>
        <stp>1859619781</stp>
        <tr r="B6" s="1"/>
      </tp>
    </main>
    <main first="rtdsrv.f0e2c918214c4ae7a7f4fc76ed3c01ee">
      <tp t="s">
        <v>faceAmount</v>
        <stp/>
        <stp>faceAmount</stp>
        <stp>1079574528</stp>
        <tr r="B29" s="1"/>
      </tp>
    </main>
    <main first="rtdsrv.f0e2c918214c4ae7a7f4fc76ed3c01ee">
      <tp t="s">
        <v>-calendar</v>
        <stp/>
        <stp>-calendar</stp>
        <stp>1859619781</stp>
        <tr r="B2" s="1"/>
      </tp>
    </main>
    <main first="rtdsrv.f0e2c918214c4ae7a7f4fc76ed3c01ee">
      <tp t="s">
        <v>-actual360</v>
        <stp/>
        <stp>-actual360</stp>
        <stp>372029375</stp>
        <tr r="A17" s="1"/>
      </tp>
    </main>
    <main first="rtdsrv.f0e2c918214c4ae7a7f4fc76ed3c01ee">
      <tp t="s">
        <v>-Adjusted</v>
        <stp/>
        <stp>-Adjusted</stp>
        <stp>1859619781</stp>
        <tr r="B4" s="1"/>
      </tp>
    </main>
    <main first="rtdsrv.138c8bcf7e4f4b96a15f139eeccfbc3f">
      <tp>
        <v>1.6019021739130499</v>
        <stp/>
        <stp>Accruedcoupon</stp>
        <stp/>
        <tr r="B43" s="1"/>
      </tp>
    </main>
    <main first="rtdsrv.f0e2c918214c4ae7a7f4fc76ed3c01ee">
      <tp t="s">
        <v>Accruedcoupon</v>
        <stp/>
        <stp>Accruedcoupon</stp>
        <stp>815396861</stp>
        <tr r="B35" s="1"/>
      </tp>
      <tp t="s">
        <v>Yield</v>
        <stp/>
        <stp>Yield</stp>
        <stp>942525453</stp>
        <tr r="B38" s="1"/>
      </tp>
    </main>
    <main first="rtdsrv.138c8bcf7e4f4b96a15f139eeccfbc3f">
      <tp>
        <v>4.4999999999999998E-2</v>
        <stp/>
        <stp>Previouscoupon</stp>
        <stp/>
        <tr r="B44" s="1"/>
      </tp>
      <tp>
        <v>3.6527566385269168E-2</v>
        <stp/>
        <stp>Yield</stp>
        <stp/>
        <tr r="B46" s="1"/>
      </tp>
    </main>
    <main first="rtdsrv.f0e2c918214c4ae7a7f4fc76ed3c01ee">
      <tp t="s">
        <v>-Globals</v>
        <stp/>
        <stp>-Globals</stp>
        <stp>-531709468</stp>
        <tr r="A11" s="1"/>
      </tp>
      <tp t="s">
        <v>+Redemption</v>
        <stp/>
        <stp>+Redemption</stp>
        <stp>1079574528</stp>
        <tr r="B22" s="1"/>
      </tp>
    </main>
    <main first="rtdsrv.138c8bcf7e4f4b96a15f139eeccfbc3f">
      <tp>
        <v>106.08053008759171</v>
        <stp/>
        <stp>CleanPrice</stp>
        <stp/>
        <tr r="B41" s="1"/>
      </tp>
    </main>
    <main first="rtdsrv.f0e2c918214c4ae7a7f4fc76ed3c01ee">
      <tp t="s">
        <v>DirtyPrice</v>
        <stp/>
        <stp>DirtyPrice</stp>
        <stp>-77321281</stp>
        <tr r="B34" s="1"/>
      </tp>
      <tp t="s">
        <v>FixedRateBond</v>
        <stp/>
        <stp>FixedRateBond</stp>
        <stp>1883945829#</stp>
        <tr r="B27" s="1"/>
      </tp>
    </main>
    <main first="rtdsrv.138c8bcf7e4f4b96a15f139eeccfbc3f">
      <tp>
        <v>4.4999999999999998E-2</v>
        <stp/>
        <stp>Nextcoupon</stp>
        <stp/>
        <tr r="B45" s="1"/>
      </tp>
    </main>
    <main first="rtdsrv.f0e2c918214c4ae7a7f4fc76ed3c01ee">
      <tp t="s">
        <v>CleanPrice</v>
        <stp/>
        <stp>CleanPrice</stp>
        <stp>-77321281</stp>
        <tr r="B33" s="1"/>
      </tp>
    </main>
    <main first="rtdsrv.138c8bcf7e4f4b96a15f139eeccfbc3f">
      <tp>
        <v>107.66828913260423</v>
        <stp/>
        <stp>NPV</stp>
        <stp/>
        <tr r="B40" s="1"/>
      </tp>
    </main>
    <main first="rtdsrv.f0e2c918214c4ae7a7f4fc76ed3c01ee">
      <tp t="s">
        <v>+BondPricer</v>
        <stp/>
        <stp>+BondPricer</stp>
        <stp>1859619781</stp>
        <tr r="A14" s="1"/>
      </tp>
    </main>
    <main first="rtdsrv.f0e2c918214c4ae7a7f4fc76ed3c01ee">
      <tp t="s">
        <v>+RateCoupon</v>
        <stp/>
        <stp>+RateCoupon</stp>
        <stp>1325718839</stp>
        <tr r="B26" s="1"/>
      </tp>
    </main>
    <main first="rtdsrv.138c8bcf7e4f4b96a15f139eeccfbc3f">
      <tp>
        <v>107.68243226150476</v>
        <stp/>
        <stp>DirtyPrice</stp>
        <stp/>
        <tr r="B42" s="1"/>
      </tp>
    </main>
    <main first="rtdsrv.f0e2c918214c4ae7a7f4fc76ed3c01ee">
      <tp t="s">
        <v>NPV</v>
        <stp/>
        <stp>NPV</stp>
        <stp>-77321281</stp>
        <tr r="B32" s="1"/>
      </tp>
    </main>
    <main first="rtdsrv.f0e2c918214c4ae7a7f4fc76ed3c01ee">
      <tp t="s">
        <v>+IssueDate</v>
        <stp/>
        <stp>+IssueDate</stp>
        <stp>996172436</stp>
        <tr r="B24" s="1"/>
      </tp>
    </main>
    <main first="rtdsrv.f0e2c918214c4ae7a7f4fc76ed3c01ee">
      <tp t="s">
        <v>-bondEngine</v>
        <stp/>
        <stp>-bondEngine</stp>
        <stp>963704687</stp>
        <tr r="B14" s="1"/>
      </tp>
    </main>
    <main first="rtdsrv.f0e2c918214c4ae7a7f4fc76ed3c01ee">
      <tp t="s">
        <v>+RefDate</v>
        <stp/>
        <stp>+RefDate</stp>
        <stp>-569911532</stp>
        <tr r="B3" s="1"/>
      </tp>
    </main>
    <main first="rtdsrv.f0e2c918214c4ae7a7f4fc76ed3c01ee">
      <tp t="s">
        <v>Nextcoupon</v>
        <stp/>
        <stp>Nextcoupon</stp>
        <stp>815396861</stp>
        <tr r="B37" s="1"/>
      </tp>
      <tp t="s">
        <v>-fixedBondSchedule</v>
        <stp/>
        <stp>-fixedBondSchedule</stp>
        <stp>848444417</stp>
        <tr r="B25" s="1"/>
      </tp>
    </main>
  </volType>
</volType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volatileDependencies" Target="volatileDependenci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42A07-E851-4598-BDDC-632072F84797}">
  <dimension ref="A1:D46"/>
  <sheetViews>
    <sheetView tabSelected="1" workbookViewId="0">
      <selection activeCell="C11" sqref="C11"/>
    </sheetView>
  </sheetViews>
  <sheetFormatPr defaultRowHeight="14.5" x14ac:dyDescent="0.35"/>
  <cols>
    <col min="1" max="1" width="49" bestFit="1" customWidth="1"/>
    <col min="2" max="2" width="24.90625" customWidth="1"/>
    <col min="3" max="3" width="10.453125" bestFit="1" customWidth="1"/>
  </cols>
  <sheetData>
    <row r="1" spans="1:4" x14ac:dyDescent="0.35">
      <c r="A1" t="s">
        <v>1</v>
      </c>
      <c r="B1" t="s">
        <v>2</v>
      </c>
    </row>
    <row r="2" spans="1:4" x14ac:dyDescent="0.35">
      <c r="A2" s="2" t="s">
        <v>21</v>
      </c>
      <c r="B2" t="str">
        <f>+_xll.__Globals_calendar(A2,A11)</f>
        <v>-calendar</v>
      </c>
    </row>
    <row r="3" spans="1:4" x14ac:dyDescent="0.35">
      <c r="A3" s="2" t="s">
        <v>27</v>
      </c>
      <c r="B3" t="str">
        <f>+_xll._Date1(A3,C3)</f>
        <v>+RefDate</v>
      </c>
      <c r="C3" s="1">
        <v>39709</v>
      </c>
    </row>
    <row r="4" spans="1:4" x14ac:dyDescent="0.35">
      <c r="A4" s="2" t="s">
        <v>20</v>
      </c>
      <c r="B4" t="str">
        <f>+_xll.__Globals_Adjusted(A4,A11)</f>
        <v>-Adjusted</v>
      </c>
      <c r="C4" s="1"/>
      <c r="D4" s="1"/>
    </row>
    <row r="5" spans="1:4" x14ac:dyDescent="0.35">
      <c r="A5" t="s">
        <v>3</v>
      </c>
    </row>
    <row r="6" spans="1:4" x14ac:dyDescent="0.35">
      <c r="A6" s="2" t="s">
        <v>19</v>
      </c>
      <c r="B6" t="str">
        <f>+_xll.__Globals_settlementDays(A6,A11)</f>
        <v>-settlementDays</v>
      </c>
    </row>
    <row r="7" spans="1:4" x14ac:dyDescent="0.35">
      <c r="A7" t="s">
        <v>4</v>
      </c>
    </row>
    <row r="8" spans="1:4" x14ac:dyDescent="0.35">
      <c r="A8" s="2" t="s">
        <v>18</v>
      </c>
      <c r="C8" s="1"/>
      <c r="D8" s="1"/>
    </row>
    <row r="9" spans="1:4" x14ac:dyDescent="0.35">
      <c r="A9" t="s">
        <v>5</v>
      </c>
    </row>
    <row r="10" spans="1:4" x14ac:dyDescent="0.35">
      <c r="A10" s="2" t="s">
        <v>28</v>
      </c>
      <c r="C10" s="3"/>
    </row>
    <row r="11" spans="1:4" x14ac:dyDescent="0.35">
      <c r="A11" t="str">
        <f>+_xll.__Globals(A10,B3)</f>
        <v>-Globals</v>
      </c>
      <c r="B11" s="6" t="str">
        <f>+_xll._Period2("Semiannual","Semiannual")</f>
        <v>Semiannual</v>
      </c>
      <c r="C11" s="3"/>
    </row>
    <row r="12" spans="1:4" x14ac:dyDescent="0.35">
      <c r="C12" s="3"/>
    </row>
    <row r="13" spans="1:4" x14ac:dyDescent="0.35">
      <c r="A13" s="2" t="s">
        <v>9</v>
      </c>
      <c r="B13" s="2" t="s">
        <v>0</v>
      </c>
    </row>
    <row r="14" spans="1:4" x14ac:dyDescent="0.35">
      <c r="A14" t="str">
        <f>+_xll.__BondPricer(A13,B3)</f>
        <v>+BondPricer</v>
      </c>
      <c r="B14" t="str">
        <f>+_xll.__BondPricer_bondEngine(B13,A14)</f>
        <v>-bondEngine</v>
      </c>
    </row>
    <row r="16" spans="1:4" x14ac:dyDescent="0.35">
      <c r="A16" s="8" t="str">
        <f>+_xll._ActualActual1("-ActualActualBond","Bond")</f>
        <v>-ActualActualBond</v>
      </c>
    </row>
    <row r="17" spans="1:3" x14ac:dyDescent="0.35">
      <c r="A17" s="8" t="str">
        <f>+_xll._Actual360("-actual 360")</f>
        <v>-actual360</v>
      </c>
      <c r="C17" s="7"/>
    </row>
    <row r="21" spans="1:3" x14ac:dyDescent="0.35">
      <c r="A21" s="4" t="s">
        <v>6</v>
      </c>
    </row>
    <row r="22" spans="1:3" x14ac:dyDescent="0.35">
      <c r="A22" s="2" t="s">
        <v>22</v>
      </c>
      <c r="B22" t="str">
        <f>+_xll._Double(A22,C22)</f>
        <v>+Redemption</v>
      </c>
      <c r="C22">
        <v>100</v>
      </c>
    </row>
    <row r="23" spans="1:3" x14ac:dyDescent="0.35">
      <c r="A23" s="2" t="s">
        <v>23</v>
      </c>
      <c r="B23" t="str">
        <f>+_xll._Date1(A23,C23)</f>
        <v>+SettlementDate</v>
      </c>
      <c r="C23" s="5">
        <v>42870</v>
      </c>
    </row>
    <row r="24" spans="1:3" x14ac:dyDescent="0.35">
      <c r="A24" s="2" t="s">
        <v>24</v>
      </c>
      <c r="B24" t="str">
        <f>+_xll._Date1(A24,C24)</f>
        <v>+IssueDate</v>
      </c>
      <c r="C24" s="5">
        <v>39217</v>
      </c>
    </row>
    <row r="25" spans="1:3" x14ac:dyDescent="0.35">
      <c r="A25" s="2" t="s">
        <v>25</v>
      </c>
      <c r="B25" t="str">
        <f>+_xll._Schedule(A25,B24,B23,B11,B2,"Unadjusted","Unadjusted","Backward",FALSE,,,B4)</f>
        <v>-fixedBondSchedule</v>
      </c>
    </row>
    <row r="26" spans="1:3" x14ac:dyDescent="0.35">
      <c r="A26" s="2" t="s">
        <v>26</v>
      </c>
      <c r="B26" t="str">
        <f>+_xll._Double_Range(A26,C26)</f>
        <v>+RateCoupon</v>
      </c>
      <c r="C26" s="3">
        <v>4.4999999999999998E-2</v>
      </c>
    </row>
    <row r="27" spans="1:3" x14ac:dyDescent="0.35">
      <c r="A27" t="s">
        <v>7</v>
      </c>
      <c r="B27" t="str">
        <f>+_xll._FixedRateBond(A27,B6,B29,B25,B26,A16,"ModifiedFollowing",B22,B24,B2,,,,,B14,B3)</f>
        <v>FixedRateBond</v>
      </c>
    </row>
    <row r="29" spans="1:3" x14ac:dyDescent="0.35">
      <c r="A29" t="s">
        <v>8</v>
      </c>
      <c r="B29" t="str">
        <f>+_xll._Double(A29,C29)</f>
        <v>faceAmount</v>
      </c>
      <c r="C29">
        <v>100</v>
      </c>
    </row>
    <row r="31" spans="1:3" x14ac:dyDescent="0.35">
      <c r="A31" s="4" t="s">
        <v>10</v>
      </c>
      <c r="B31" s="2"/>
    </row>
    <row r="32" spans="1:3" x14ac:dyDescent="0.35">
      <c r="A32" t="s">
        <v>11</v>
      </c>
      <c r="B32" t="str">
        <f>+_xll._Instrument_NPV(C$55&amp;$A32,B27)</f>
        <v>NPV</v>
      </c>
    </row>
    <row r="33" spans="1:2" x14ac:dyDescent="0.35">
      <c r="A33" t="s">
        <v>12</v>
      </c>
      <c r="B33" t="str">
        <f>+_xll._Bond_cleanPrice(B$31&amp;$A33,B27)</f>
        <v>CleanPrice</v>
      </c>
    </row>
    <row r="34" spans="1:2" x14ac:dyDescent="0.35">
      <c r="A34" t="s">
        <v>13</v>
      </c>
      <c r="B34" t="str">
        <f>+_xll._Bond_dirtyPrice(B$31&amp;$A34,B27)</f>
        <v>DirtyPrice</v>
      </c>
    </row>
    <row r="35" spans="1:2" x14ac:dyDescent="0.35">
      <c r="A35" t="s">
        <v>14</v>
      </c>
      <c r="B35" t="str">
        <f>+_xll._Bond_accruedAmount(B$31&amp;A$35,B$27)</f>
        <v>Accruedcoupon</v>
      </c>
    </row>
    <row r="36" spans="1:2" x14ac:dyDescent="0.35">
      <c r="A36" t="s">
        <v>15</v>
      </c>
      <c r="B36" t="str">
        <f>+_xll._Bond_previousCouponRate(B$31&amp;A$36,B27)</f>
        <v>Previouscoupon</v>
      </c>
    </row>
    <row r="37" spans="1:2" x14ac:dyDescent="0.35">
      <c r="A37" t="s">
        <v>16</v>
      </c>
      <c r="B37" t="str">
        <f>+_xll._Bond_nextCouponRate(B$31&amp;$A37,B27)</f>
        <v>Nextcoupon</v>
      </c>
    </row>
    <row r="38" spans="1:2" x14ac:dyDescent="0.35">
      <c r="A38" t="s">
        <v>17</v>
      </c>
      <c r="B38" t="str">
        <f>+_xll._Bond_yield(B$31&amp;$A38,B27,A17,"Compounded","Annual")</f>
        <v>Yield</v>
      </c>
    </row>
    <row r="40" spans="1:2" x14ac:dyDescent="0.35">
      <c r="A40" t="str">
        <f>A32</f>
        <v>NPV</v>
      </c>
      <c r="B40">
        <f>+_xll._Value(B32)</f>
        <v>107.66828913260423</v>
      </c>
    </row>
    <row r="41" spans="1:2" x14ac:dyDescent="0.35">
      <c r="A41" t="str">
        <f t="shared" ref="A41:A46" si="0">A33</f>
        <v>Clean Price</v>
      </c>
      <c r="B41">
        <f>+_xll._Value(B33)</f>
        <v>106.08053008759171</v>
      </c>
    </row>
    <row r="42" spans="1:2" x14ac:dyDescent="0.35">
      <c r="A42" t="str">
        <f t="shared" si="0"/>
        <v>Dirty Price</v>
      </c>
      <c r="B42">
        <f>+_xll._Value(B34)</f>
        <v>107.68243226150476</v>
      </c>
    </row>
    <row r="43" spans="1:2" x14ac:dyDescent="0.35">
      <c r="A43" t="str">
        <f t="shared" si="0"/>
        <v>Accrued coupon</v>
      </c>
      <c r="B43">
        <f>+_xll._Value(B35)</f>
        <v>1.6019021739130499</v>
      </c>
    </row>
    <row r="44" spans="1:2" x14ac:dyDescent="0.35">
      <c r="A44" t="str">
        <f t="shared" si="0"/>
        <v>Previous coupon</v>
      </c>
      <c r="B44" s="3">
        <f>+_xll._Value(B36)</f>
        <v>4.4999999999999998E-2</v>
      </c>
    </row>
    <row r="45" spans="1:2" x14ac:dyDescent="0.35">
      <c r="A45" t="str">
        <f t="shared" si="0"/>
        <v>Next coupon</v>
      </c>
      <c r="B45" s="3">
        <f>+_xll._Value(B37)</f>
        <v>4.4999999999999998E-2</v>
      </c>
    </row>
    <row r="46" spans="1:2" x14ac:dyDescent="0.35">
      <c r="A46" t="str">
        <f t="shared" si="0"/>
        <v>Yield</v>
      </c>
      <c r="B46" s="3">
        <f>+_xll._Value(B38)</f>
        <v>3.6527566385269168E-2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6B17D-BAF8-4C52-8427-1EE7EB63E624}">
  <dimension ref="A1:AC53"/>
  <sheetViews>
    <sheetView workbookViewId="0">
      <selection activeCell="A3" sqref="A3"/>
    </sheetView>
  </sheetViews>
  <sheetFormatPr defaultRowHeight="14.5" x14ac:dyDescent="0.35"/>
  <cols>
    <col min="1" max="2" width="17.54296875" bestFit="1" customWidth="1"/>
  </cols>
  <sheetData>
    <row r="1" spans="1:29" x14ac:dyDescent="0.35">
      <c r="A1" t="str">
        <f t="array" ref="A1:AC53">+_xll._dependencies()</f>
        <v>+BondPricer</v>
      </c>
      <c r="B1">
        <v>0</v>
      </c>
      <c r="C1">
        <v>0</v>
      </c>
      <c r="D1">
        <v>0</v>
      </c>
      <c r="E1">
        <v>0</v>
      </c>
      <c r="F1">
        <v>0</v>
      </c>
      <c r="G1">
        <v>0</v>
      </c>
      <c r="H1">
        <v>0</v>
      </c>
      <c r="I1">
        <v>0</v>
      </c>
      <c r="J1">
        <v>0</v>
      </c>
      <c r="K1">
        <v>0</v>
      </c>
      <c r="L1">
        <v>0</v>
      </c>
      <c r="M1">
        <v>0</v>
      </c>
      <c r="N1">
        <v>0</v>
      </c>
      <c r="O1">
        <v>0</v>
      </c>
      <c r="P1">
        <v>0</v>
      </c>
      <c r="Q1">
        <v>0</v>
      </c>
      <c r="R1">
        <v>0</v>
      </c>
      <c r="S1">
        <v>0</v>
      </c>
      <c r="T1">
        <v>0</v>
      </c>
      <c r="U1">
        <v>0</v>
      </c>
      <c r="V1">
        <v>0</v>
      </c>
      <c r="W1">
        <v>0</v>
      </c>
      <c r="X1">
        <v>0</v>
      </c>
      <c r="Y1">
        <v>0</v>
      </c>
      <c r="Z1">
        <v>0</v>
      </c>
      <c r="AA1">
        <v>0</v>
      </c>
      <c r="AB1">
        <v>0</v>
      </c>
      <c r="AC1">
        <v>0</v>
      </c>
    </row>
    <row r="2" spans="1:29" x14ac:dyDescent="0.35">
      <c r="A2" t="str">
        <v>+IssueDate</v>
      </c>
      <c r="B2" t="str">
        <v>FixedRateBond</v>
      </c>
      <c r="C2" t="str">
        <v>FixedRateBond</v>
      </c>
      <c r="D2" t="str">
        <v>-fixedBondSchedule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</row>
    <row r="3" spans="1:29" x14ac:dyDescent="0.35">
      <c r="A3" t="str">
        <v>+RateCoupon</v>
      </c>
      <c r="B3" t="str">
        <v>FixedRateBond</v>
      </c>
      <c r="C3" t="str">
        <v>FixedRateBond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</row>
    <row r="4" spans="1:29" x14ac:dyDescent="0.35">
      <c r="A4" t="str">
        <v>+Redemption</v>
      </c>
      <c r="B4" t="str">
        <v>FixedRateBond</v>
      </c>
      <c r="C4" t="str">
        <v>FixedRateBond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</row>
    <row r="5" spans="1:29" x14ac:dyDescent="0.35">
      <c r="A5" t="str">
        <v>+RefDate</v>
      </c>
      <c r="B5" t="str">
        <v>CASH</v>
      </c>
      <c r="C5" t="str">
        <v>CleanPrice</v>
      </c>
      <c r="D5" t="str">
        <v>NPV</v>
      </c>
      <c r="E5" t="str">
        <v>DirtyPrice</v>
      </c>
      <c r="F5" t="str">
        <v>FixedRateBond</v>
      </c>
      <c r="G5" t="str">
        <v>NPV</v>
      </c>
      <c r="H5" t="str">
        <v>CASH</v>
      </c>
      <c r="I5" t="str">
        <v>Yield</v>
      </c>
      <c r="J5" t="str">
        <v>CleanPrice</v>
      </c>
      <c r="K5" t="str">
        <v>CASH</v>
      </c>
      <c r="L5" t="str">
        <v>CleanPrice</v>
      </c>
      <c r="M5" t="str">
        <v>NPV</v>
      </c>
      <c r="N5" t="str">
        <v>DirtyPrice</v>
      </c>
      <c r="O5" t="str">
        <v>DirtyPrice</v>
      </c>
      <c r="P5" t="str">
        <v>CleanPrice</v>
      </c>
      <c r="Q5" t="str">
        <v>Nextcoupon</v>
      </c>
      <c r="R5" t="str">
        <v>NPV</v>
      </c>
      <c r="S5" t="str">
        <v>CASH</v>
      </c>
      <c r="T5" t="str">
        <v>DirtyPrice</v>
      </c>
      <c r="U5" t="str">
        <v>CleanPrice</v>
      </c>
      <c r="V5" t="str">
        <v>DirtyPrice</v>
      </c>
      <c r="W5" t="str">
        <v>CleanPrice</v>
      </c>
      <c r="X5" t="str">
        <v>NPV</v>
      </c>
      <c r="Y5" t="str">
        <v>CASH</v>
      </c>
      <c r="Z5" t="str">
        <v>CASH</v>
      </c>
      <c r="AA5" t="str">
        <v>DirtyPrice</v>
      </c>
      <c r="AB5" t="str">
        <v>NPV</v>
      </c>
      <c r="AC5" t="str">
        <v>Accruedcoupon</v>
      </c>
    </row>
    <row r="6" spans="1:29" x14ac:dyDescent="0.35">
      <c r="A6" t="str">
        <v>+SettlementDate</v>
      </c>
      <c r="B6" t="str">
        <v>-fixedBondSchedule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</row>
    <row r="7" spans="1:29" x14ac:dyDescent="0.35">
      <c r="A7" t="str">
        <v>-actual360</v>
      </c>
      <c r="B7" t="str">
        <v>Yield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</row>
    <row r="8" spans="1:29" x14ac:dyDescent="0.35">
      <c r="A8" t="str">
        <v>-ActualActualBond</v>
      </c>
      <c r="B8" t="str">
        <v>FixedRateBond</v>
      </c>
      <c r="C8" t="str">
        <v>FixedRateBond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</row>
    <row r="9" spans="1:29" x14ac:dyDescent="0.35">
      <c r="A9" t="str">
        <v>-Adjusted</v>
      </c>
      <c r="B9" t="str">
        <v>-fixedBondSchedule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</row>
    <row r="10" spans="1:29" x14ac:dyDescent="0.35">
      <c r="A10" t="str">
        <v>-bondEngine</v>
      </c>
      <c r="B10" t="str">
        <v>FixedRateBond</v>
      </c>
      <c r="C10" t="str">
        <v>FixedRateBond</v>
      </c>
      <c r="D10" t="str">
        <v>+BondPricer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</row>
    <row r="11" spans="1:29" x14ac:dyDescent="0.35">
      <c r="A11" t="str">
        <v>-calendar</v>
      </c>
      <c r="B11" t="str">
        <v>FixedRateBond</v>
      </c>
      <c r="C11" t="str">
        <v>FixedRateBond</v>
      </c>
      <c r="D11" t="str">
        <v>-fixedBondSchedule</v>
      </c>
      <c r="E11" t="str">
        <v>-Adjusted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</row>
    <row r="12" spans="1:29" x14ac:dyDescent="0.35">
      <c r="A12" t="str">
        <v>-fixedBondSchedule</v>
      </c>
      <c r="B12" t="str">
        <v>FixedRateBond</v>
      </c>
      <c r="C12" t="str">
        <v>FixedRateBond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</row>
    <row r="13" spans="1:29" x14ac:dyDescent="0.35">
      <c r="A13" t="str">
        <v>-Globals</v>
      </c>
      <c r="B13" t="str">
        <v>CASH</v>
      </c>
      <c r="C13" t="str">
        <v>CleanPrice</v>
      </c>
      <c r="D13" t="str">
        <v>NPV</v>
      </c>
      <c r="E13" t="str">
        <v>DirtyPrice</v>
      </c>
      <c r="F13" t="str">
        <v>FixedRateBond</v>
      </c>
      <c r="G13" t="str">
        <v>NPV</v>
      </c>
      <c r="H13" t="str">
        <v>CASH</v>
      </c>
      <c r="I13" t="str">
        <v>Yield</v>
      </c>
      <c r="J13" t="str">
        <v>CleanPrice</v>
      </c>
      <c r="K13" t="str">
        <v>CASH</v>
      </c>
      <c r="L13" t="str">
        <v>CleanPrice</v>
      </c>
      <c r="M13" t="str">
        <v>NPV</v>
      </c>
      <c r="N13" t="str">
        <v>DirtyPrice</v>
      </c>
      <c r="O13" t="str">
        <v>DirtyPrice</v>
      </c>
      <c r="P13" t="str">
        <v>CleanPrice</v>
      </c>
      <c r="Q13" t="str">
        <v>Nextcoupon</v>
      </c>
      <c r="R13" t="str">
        <v>NPV</v>
      </c>
      <c r="S13" t="str">
        <v>CASH</v>
      </c>
      <c r="T13" t="str">
        <v>DirtyPrice</v>
      </c>
      <c r="U13" t="str">
        <v>CleanPrice</v>
      </c>
      <c r="V13" t="str">
        <v>DirtyPrice</v>
      </c>
      <c r="W13" t="str">
        <v>CleanPrice</v>
      </c>
      <c r="X13" t="str">
        <v>NPV</v>
      </c>
      <c r="Y13" t="str">
        <v>CASH</v>
      </c>
      <c r="Z13" t="str">
        <v>CASH</v>
      </c>
      <c r="AA13" t="str">
        <v>DirtyPrice</v>
      </c>
      <c r="AB13" t="str">
        <v>NPV</v>
      </c>
      <c r="AC13" t="str">
        <v>Accruedcoupon</v>
      </c>
    </row>
    <row r="14" spans="1:29" x14ac:dyDescent="0.35">
      <c r="A14" t="str">
        <v>-settlementDays</v>
      </c>
      <c r="B14" t="str">
        <v>FixedRateBond</v>
      </c>
      <c r="C14" t="str">
        <v>FixedRateBond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</row>
    <row r="15" spans="1:29" x14ac:dyDescent="0.35">
      <c r="A15" t="str">
        <v>Accruedcoupon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</row>
    <row r="16" spans="1:29" x14ac:dyDescent="0.35">
      <c r="A16" t="str">
        <v>CleanPrice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</row>
    <row r="17" spans="1:29" x14ac:dyDescent="0.35">
      <c r="A17" t="str">
        <v>DirtyPrice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</row>
    <row r="18" spans="1:29" x14ac:dyDescent="0.35">
      <c r="A18" t="str">
        <v>faceAmount</v>
      </c>
      <c r="B18" t="str">
        <v>FixedRateBond</v>
      </c>
      <c r="C18" t="str">
        <v>FixedRateBond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</row>
    <row r="19" spans="1:29" x14ac:dyDescent="0.35">
      <c r="A19" t="str">
        <v>FixedRateBond</v>
      </c>
      <c r="B19" t="str">
        <v>NPV</v>
      </c>
      <c r="C19" t="str">
        <v>CASH</v>
      </c>
      <c r="D19" t="str">
        <v>Yield</v>
      </c>
      <c r="E19" t="str">
        <v>CleanPrice</v>
      </c>
      <c r="F19" t="str">
        <v>CASH</v>
      </c>
      <c r="G19" t="str">
        <v>CleanPrice</v>
      </c>
      <c r="H19" t="str">
        <v>NPV</v>
      </c>
      <c r="I19" t="str">
        <v>DirtyPrice</v>
      </c>
      <c r="J19" t="str">
        <v>DirtyPrice</v>
      </c>
      <c r="K19">
        <v>0</v>
      </c>
      <c r="L19">
        <v>0</v>
      </c>
      <c r="M19">
        <v>0</v>
      </c>
      <c r="N19" t="str">
        <v>CleanPrice</v>
      </c>
      <c r="O19" t="str">
        <v>Nextcoupon</v>
      </c>
      <c r="P19" t="str">
        <v>NPV</v>
      </c>
      <c r="Q19" t="str">
        <v>CASH</v>
      </c>
      <c r="R19" t="str">
        <v>DirtyPrice</v>
      </c>
      <c r="S19" t="str">
        <v>CleanPrice</v>
      </c>
      <c r="T19">
        <v>0</v>
      </c>
      <c r="U19" t="str">
        <v>DirtyPrice</v>
      </c>
      <c r="V19" t="str">
        <v>CleanPrice</v>
      </c>
      <c r="W19" t="str">
        <v>NPV</v>
      </c>
      <c r="X19" t="str">
        <v>CASH</v>
      </c>
      <c r="Y19">
        <v>0</v>
      </c>
      <c r="Z19" t="str">
        <v>CASH</v>
      </c>
      <c r="AA19" t="str">
        <v>DirtyPrice</v>
      </c>
      <c r="AB19" t="str">
        <v>NPV</v>
      </c>
      <c r="AC19" t="str">
        <v>Accruedcoupon</v>
      </c>
    </row>
    <row r="20" spans="1:29" x14ac:dyDescent="0.35">
      <c r="A20" t="str">
        <v>Nextcoupon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</row>
    <row r="21" spans="1:29" x14ac:dyDescent="0.35">
      <c r="A21" t="str">
        <v>NPV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</row>
    <row r="22" spans="1:29" x14ac:dyDescent="0.35">
      <c r="A22" t="str">
        <v>Previouscoupon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</row>
    <row r="23" spans="1:29" x14ac:dyDescent="0.35">
      <c r="A23" t="str">
        <v>Semiannual</v>
      </c>
      <c r="B23" t="str">
        <v>-fixedBondSchedule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</row>
    <row r="24" spans="1:29" x14ac:dyDescent="0.35">
      <c r="A24" t="str">
        <v>Yield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</row>
    <row r="25" spans="1:29" x14ac:dyDescent="0.35">
      <c r="A25" t="e">
        <v>#N/A</v>
      </c>
      <c r="B25" t="e">
        <v>#N/A</v>
      </c>
      <c r="C25" t="e">
        <v>#N/A</v>
      </c>
      <c r="D25" t="e">
        <v>#N/A</v>
      </c>
      <c r="E25" t="e">
        <v>#N/A</v>
      </c>
      <c r="F25" t="e">
        <v>#N/A</v>
      </c>
      <c r="G25" t="e">
        <v>#N/A</v>
      </c>
      <c r="H25" t="e">
        <v>#N/A</v>
      </c>
      <c r="I25" t="e">
        <v>#N/A</v>
      </c>
      <c r="J25" t="e">
        <v>#N/A</v>
      </c>
      <c r="K25" t="e">
        <v>#N/A</v>
      </c>
      <c r="L25" t="e">
        <v>#N/A</v>
      </c>
      <c r="M25" t="e">
        <v>#N/A</v>
      </c>
      <c r="N25" t="e">
        <v>#N/A</v>
      </c>
      <c r="O25" t="e">
        <v>#N/A</v>
      </c>
      <c r="P25" t="e">
        <v>#N/A</v>
      </c>
      <c r="Q25" t="e">
        <v>#N/A</v>
      </c>
      <c r="R25" t="e">
        <v>#N/A</v>
      </c>
      <c r="S25" t="e">
        <v>#N/A</v>
      </c>
      <c r="T25" t="e">
        <v>#N/A</v>
      </c>
      <c r="U25" t="e">
        <v>#N/A</v>
      </c>
      <c r="V25" t="e">
        <v>#N/A</v>
      </c>
      <c r="W25" t="e">
        <v>#N/A</v>
      </c>
      <c r="X25" t="e">
        <v>#N/A</v>
      </c>
      <c r="Y25" t="e">
        <v>#N/A</v>
      </c>
      <c r="Z25" t="e">
        <v>#N/A</v>
      </c>
      <c r="AA25" t="e">
        <v>#N/A</v>
      </c>
      <c r="AB25" t="e">
        <v>#N/A</v>
      </c>
      <c r="AC25" t="e">
        <v>#N/A</v>
      </c>
    </row>
    <row r="26" spans="1:29" x14ac:dyDescent="0.35">
      <c r="A26" t="e">
        <v>#N/A</v>
      </c>
      <c r="B26" t="e">
        <v>#N/A</v>
      </c>
      <c r="C26" t="e">
        <v>#N/A</v>
      </c>
      <c r="D26" t="e">
        <v>#N/A</v>
      </c>
      <c r="E26" t="e">
        <v>#N/A</v>
      </c>
      <c r="F26" t="e">
        <v>#N/A</v>
      </c>
      <c r="G26" t="e">
        <v>#N/A</v>
      </c>
      <c r="H26" t="e">
        <v>#N/A</v>
      </c>
      <c r="I26" t="e">
        <v>#N/A</v>
      </c>
      <c r="J26" t="e">
        <v>#N/A</v>
      </c>
      <c r="K26" t="e">
        <v>#N/A</v>
      </c>
      <c r="L26" t="e">
        <v>#N/A</v>
      </c>
      <c r="M26" t="e">
        <v>#N/A</v>
      </c>
      <c r="N26" t="e">
        <v>#N/A</v>
      </c>
      <c r="O26" t="e">
        <v>#N/A</v>
      </c>
      <c r="P26" t="e">
        <v>#N/A</v>
      </c>
      <c r="Q26" t="e">
        <v>#N/A</v>
      </c>
      <c r="R26" t="e">
        <v>#N/A</v>
      </c>
      <c r="S26" t="e">
        <v>#N/A</v>
      </c>
      <c r="T26" t="e">
        <v>#N/A</v>
      </c>
      <c r="U26" t="e">
        <v>#N/A</v>
      </c>
      <c r="V26" t="e">
        <v>#N/A</v>
      </c>
      <c r="W26" t="e">
        <v>#N/A</v>
      </c>
      <c r="X26" t="e">
        <v>#N/A</v>
      </c>
      <c r="Y26" t="e">
        <v>#N/A</v>
      </c>
      <c r="Z26" t="e">
        <v>#N/A</v>
      </c>
      <c r="AA26" t="e">
        <v>#N/A</v>
      </c>
      <c r="AB26" t="e">
        <v>#N/A</v>
      </c>
      <c r="AC26" t="e">
        <v>#N/A</v>
      </c>
    </row>
    <row r="27" spans="1:29" x14ac:dyDescent="0.35">
      <c r="A27" t="e">
        <v>#N/A</v>
      </c>
      <c r="B27" t="e">
        <v>#N/A</v>
      </c>
      <c r="C27" t="e">
        <v>#N/A</v>
      </c>
      <c r="D27" t="e">
        <v>#N/A</v>
      </c>
      <c r="E27" t="e">
        <v>#N/A</v>
      </c>
      <c r="F27" t="e">
        <v>#N/A</v>
      </c>
      <c r="G27" t="e">
        <v>#N/A</v>
      </c>
      <c r="H27" t="e">
        <v>#N/A</v>
      </c>
      <c r="I27" t="e">
        <v>#N/A</v>
      </c>
      <c r="J27" t="e">
        <v>#N/A</v>
      </c>
      <c r="K27" t="e">
        <v>#N/A</v>
      </c>
      <c r="L27" t="e">
        <v>#N/A</v>
      </c>
      <c r="M27" t="e">
        <v>#N/A</v>
      </c>
      <c r="N27" t="e">
        <v>#N/A</v>
      </c>
      <c r="O27" t="e">
        <v>#N/A</v>
      </c>
      <c r="P27" t="e">
        <v>#N/A</v>
      </c>
      <c r="Q27" t="e">
        <v>#N/A</v>
      </c>
      <c r="R27" t="e">
        <v>#N/A</v>
      </c>
      <c r="S27" t="e">
        <v>#N/A</v>
      </c>
      <c r="T27" t="e">
        <v>#N/A</v>
      </c>
      <c r="U27" t="e">
        <v>#N/A</v>
      </c>
      <c r="V27" t="e">
        <v>#N/A</v>
      </c>
      <c r="W27" t="e">
        <v>#N/A</v>
      </c>
      <c r="X27" t="e">
        <v>#N/A</v>
      </c>
      <c r="Y27" t="e">
        <v>#N/A</v>
      </c>
      <c r="Z27" t="e">
        <v>#N/A</v>
      </c>
      <c r="AA27" t="e">
        <v>#N/A</v>
      </c>
      <c r="AB27" t="e">
        <v>#N/A</v>
      </c>
      <c r="AC27" t="e">
        <v>#N/A</v>
      </c>
    </row>
    <row r="28" spans="1:29" x14ac:dyDescent="0.35">
      <c r="A28" t="e">
        <v>#N/A</v>
      </c>
      <c r="B28" t="e">
        <v>#N/A</v>
      </c>
      <c r="C28" t="e">
        <v>#N/A</v>
      </c>
      <c r="D28" t="e">
        <v>#N/A</v>
      </c>
      <c r="E28" t="e">
        <v>#N/A</v>
      </c>
      <c r="F28" t="e">
        <v>#N/A</v>
      </c>
      <c r="G28" t="e">
        <v>#N/A</v>
      </c>
      <c r="H28" t="e">
        <v>#N/A</v>
      </c>
      <c r="I28" t="e">
        <v>#N/A</v>
      </c>
      <c r="J28" t="e">
        <v>#N/A</v>
      </c>
      <c r="K28" t="e">
        <v>#N/A</v>
      </c>
      <c r="L28" t="e">
        <v>#N/A</v>
      </c>
      <c r="M28" t="e">
        <v>#N/A</v>
      </c>
      <c r="N28" t="e">
        <v>#N/A</v>
      </c>
      <c r="O28" t="e">
        <v>#N/A</v>
      </c>
      <c r="P28" t="e">
        <v>#N/A</v>
      </c>
      <c r="Q28" t="e">
        <v>#N/A</v>
      </c>
      <c r="R28" t="e">
        <v>#N/A</v>
      </c>
      <c r="S28" t="e">
        <v>#N/A</v>
      </c>
      <c r="T28" t="e">
        <v>#N/A</v>
      </c>
      <c r="U28" t="e">
        <v>#N/A</v>
      </c>
      <c r="V28" t="e">
        <v>#N/A</v>
      </c>
      <c r="W28" t="e">
        <v>#N/A</v>
      </c>
      <c r="X28" t="e">
        <v>#N/A</v>
      </c>
      <c r="Y28" t="e">
        <v>#N/A</v>
      </c>
      <c r="Z28" t="e">
        <v>#N/A</v>
      </c>
      <c r="AA28" t="e">
        <v>#N/A</v>
      </c>
      <c r="AB28" t="e">
        <v>#N/A</v>
      </c>
      <c r="AC28" t="e">
        <v>#N/A</v>
      </c>
    </row>
    <row r="29" spans="1:29" x14ac:dyDescent="0.35">
      <c r="A29" t="e">
        <v>#N/A</v>
      </c>
      <c r="B29" t="e">
        <v>#N/A</v>
      </c>
      <c r="C29" t="e">
        <v>#N/A</v>
      </c>
      <c r="D29" t="e">
        <v>#N/A</v>
      </c>
      <c r="E29" t="e">
        <v>#N/A</v>
      </c>
      <c r="F29" t="e">
        <v>#N/A</v>
      </c>
      <c r="G29" t="e">
        <v>#N/A</v>
      </c>
      <c r="H29" t="e">
        <v>#N/A</v>
      </c>
      <c r="I29" t="e">
        <v>#N/A</v>
      </c>
      <c r="J29" t="e">
        <v>#N/A</v>
      </c>
      <c r="K29" t="e">
        <v>#N/A</v>
      </c>
      <c r="L29" t="e">
        <v>#N/A</v>
      </c>
      <c r="M29" t="e">
        <v>#N/A</v>
      </c>
      <c r="N29" t="e">
        <v>#N/A</v>
      </c>
      <c r="O29" t="e">
        <v>#N/A</v>
      </c>
      <c r="P29" t="e">
        <v>#N/A</v>
      </c>
      <c r="Q29" t="e">
        <v>#N/A</v>
      </c>
      <c r="R29" t="e">
        <v>#N/A</v>
      </c>
      <c r="S29" t="e">
        <v>#N/A</v>
      </c>
      <c r="T29" t="e">
        <v>#N/A</v>
      </c>
      <c r="U29" t="e">
        <v>#N/A</v>
      </c>
      <c r="V29" t="e">
        <v>#N/A</v>
      </c>
      <c r="W29" t="e">
        <v>#N/A</v>
      </c>
      <c r="X29" t="e">
        <v>#N/A</v>
      </c>
      <c r="Y29" t="e">
        <v>#N/A</v>
      </c>
      <c r="Z29" t="e">
        <v>#N/A</v>
      </c>
      <c r="AA29" t="e">
        <v>#N/A</v>
      </c>
      <c r="AB29" t="e">
        <v>#N/A</v>
      </c>
      <c r="AC29" t="e">
        <v>#N/A</v>
      </c>
    </row>
    <row r="30" spans="1:29" x14ac:dyDescent="0.35">
      <c r="A30" t="e">
        <v>#N/A</v>
      </c>
      <c r="B30" t="e">
        <v>#N/A</v>
      </c>
      <c r="C30" t="e">
        <v>#N/A</v>
      </c>
      <c r="D30" t="e">
        <v>#N/A</v>
      </c>
      <c r="E30" t="e">
        <v>#N/A</v>
      </c>
      <c r="F30" t="e">
        <v>#N/A</v>
      </c>
      <c r="G30" t="e">
        <v>#N/A</v>
      </c>
      <c r="H30" t="e">
        <v>#N/A</v>
      </c>
      <c r="I30" t="e">
        <v>#N/A</v>
      </c>
      <c r="J30" t="e">
        <v>#N/A</v>
      </c>
      <c r="K30" t="e">
        <v>#N/A</v>
      </c>
      <c r="L30" t="e">
        <v>#N/A</v>
      </c>
      <c r="M30" t="e">
        <v>#N/A</v>
      </c>
      <c r="N30" t="e">
        <v>#N/A</v>
      </c>
      <c r="O30" t="e">
        <v>#N/A</v>
      </c>
      <c r="P30" t="e">
        <v>#N/A</v>
      </c>
      <c r="Q30" t="e">
        <v>#N/A</v>
      </c>
      <c r="R30" t="e">
        <v>#N/A</v>
      </c>
      <c r="S30" t="e">
        <v>#N/A</v>
      </c>
      <c r="T30" t="e">
        <v>#N/A</v>
      </c>
      <c r="U30" t="e">
        <v>#N/A</v>
      </c>
      <c r="V30" t="e">
        <v>#N/A</v>
      </c>
      <c r="W30" t="e">
        <v>#N/A</v>
      </c>
      <c r="X30" t="e">
        <v>#N/A</v>
      </c>
      <c r="Y30" t="e">
        <v>#N/A</v>
      </c>
      <c r="Z30" t="e">
        <v>#N/A</v>
      </c>
      <c r="AA30" t="e">
        <v>#N/A</v>
      </c>
      <c r="AB30" t="e">
        <v>#N/A</v>
      </c>
      <c r="AC30" t="e">
        <v>#N/A</v>
      </c>
    </row>
    <row r="31" spans="1:29" x14ac:dyDescent="0.35">
      <c r="A31" t="e">
        <v>#N/A</v>
      </c>
      <c r="B31" t="e">
        <v>#N/A</v>
      </c>
      <c r="C31" t="e">
        <v>#N/A</v>
      </c>
      <c r="D31" t="e">
        <v>#N/A</v>
      </c>
      <c r="E31" t="e">
        <v>#N/A</v>
      </c>
      <c r="F31" t="e">
        <v>#N/A</v>
      </c>
      <c r="G31" t="e">
        <v>#N/A</v>
      </c>
      <c r="H31" t="e">
        <v>#N/A</v>
      </c>
      <c r="I31" t="e">
        <v>#N/A</v>
      </c>
      <c r="J31" t="e">
        <v>#N/A</v>
      </c>
      <c r="K31" t="e">
        <v>#N/A</v>
      </c>
      <c r="L31" t="e">
        <v>#N/A</v>
      </c>
      <c r="M31" t="e">
        <v>#N/A</v>
      </c>
      <c r="N31" t="e">
        <v>#N/A</v>
      </c>
      <c r="O31" t="e">
        <v>#N/A</v>
      </c>
      <c r="P31" t="e">
        <v>#N/A</v>
      </c>
      <c r="Q31" t="e">
        <v>#N/A</v>
      </c>
      <c r="R31" t="e">
        <v>#N/A</v>
      </c>
      <c r="S31" t="e">
        <v>#N/A</v>
      </c>
      <c r="T31" t="e">
        <v>#N/A</v>
      </c>
      <c r="U31" t="e">
        <v>#N/A</v>
      </c>
      <c r="V31" t="e">
        <v>#N/A</v>
      </c>
      <c r="W31" t="e">
        <v>#N/A</v>
      </c>
      <c r="X31" t="e">
        <v>#N/A</v>
      </c>
      <c r="Y31" t="e">
        <v>#N/A</v>
      </c>
      <c r="Z31" t="e">
        <v>#N/A</v>
      </c>
      <c r="AA31" t="e">
        <v>#N/A</v>
      </c>
      <c r="AB31" t="e">
        <v>#N/A</v>
      </c>
      <c r="AC31" t="e">
        <v>#N/A</v>
      </c>
    </row>
    <row r="32" spans="1:29" x14ac:dyDescent="0.35">
      <c r="A32" t="e">
        <v>#N/A</v>
      </c>
      <c r="B32" t="e">
        <v>#N/A</v>
      </c>
      <c r="C32" t="e">
        <v>#N/A</v>
      </c>
      <c r="D32" t="e">
        <v>#N/A</v>
      </c>
      <c r="E32" t="e">
        <v>#N/A</v>
      </c>
      <c r="F32" t="e">
        <v>#N/A</v>
      </c>
      <c r="G32" t="e">
        <v>#N/A</v>
      </c>
      <c r="H32" t="e">
        <v>#N/A</v>
      </c>
      <c r="I32" t="e">
        <v>#N/A</v>
      </c>
      <c r="J32" t="e">
        <v>#N/A</v>
      </c>
      <c r="K32" t="e">
        <v>#N/A</v>
      </c>
      <c r="L32" t="e">
        <v>#N/A</v>
      </c>
      <c r="M32" t="e">
        <v>#N/A</v>
      </c>
      <c r="N32" t="e">
        <v>#N/A</v>
      </c>
      <c r="O32" t="e">
        <v>#N/A</v>
      </c>
      <c r="P32" t="e">
        <v>#N/A</v>
      </c>
      <c r="Q32" t="e">
        <v>#N/A</v>
      </c>
      <c r="R32" t="e">
        <v>#N/A</v>
      </c>
      <c r="S32" t="e">
        <v>#N/A</v>
      </c>
      <c r="T32" t="e">
        <v>#N/A</v>
      </c>
      <c r="U32" t="e">
        <v>#N/A</v>
      </c>
      <c r="V32" t="e">
        <v>#N/A</v>
      </c>
      <c r="W32" t="e">
        <v>#N/A</v>
      </c>
      <c r="X32" t="e">
        <v>#N/A</v>
      </c>
      <c r="Y32" t="e">
        <v>#N/A</v>
      </c>
      <c r="Z32" t="e">
        <v>#N/A</v>
      </c>
      <c r="AA32" t="e">
        <v>#N/A</v>
      </c>
      <c r="AB32" t="e">
        <v>#N/A</v>
      </c>
      <c r="AC32" t="e">
        <v>#N/A</v>
      </c>
    </row>
    <row r="33" spans="1:29" x14ac:dyDescent="0.35">
      <c r="A33" t="e">
        <v>#N/A</v>
      </c>
      <c r="B33" t="e">
        <v>#N/A</v>
      </c>
      <c r="C33" t="e">
        <v>#N/A</v>
      </c>
      <c r="D33" t="e">
        <v>#N/A</v>
      </c>
      <c r="E33" t="e">
        <v>#N/A</v>
      </c>
      <c r="F33" t="e">
        <v>#N/A</v>
      </c>
      <c r="G33" t="e">
        <v>#N/A</v>
      </c>
      <c r="H33" t="e">
        <v>#N/A</v>
      </c>
      <c r="I33" t="e">
        <v>#N/A</v>
      </c>
      <c r="J33" t="e">
        <v>#N/A</v>
      </c>
      <c r="K33" t="e">
        <v>#N/A</v>
      </c>
      <c r="L33" t="e">
        <v>#N/A</v>
      </c>
      <c r="M33" t="e">
        <v>#N/A</v>
      </c>
      <c r="N33" t="e">
        <v>#N/A</v>
      </c>
      <c r="O33" t="e">
        <v>#N/A</v>
      </c>
      <c r="P33" t="e">
        <v>#N/A</v>
      </c>
      <c r="Q33" t="e">
        <v>#N/A</v>
      </c>
      <c r="R33" t="e">
        <v>#N/A</v>
      </c>
      <c r="S33" t="e">
        <v>#N/A</v>
      </c>
      <c r="T33" t="e">
        <v>#N/A</v>
      </c>
      <c r="U33" t="e">
        <v>#N/A</v>
      </c>
      <c r="V33" t="e">
        <v>#N/A</v>
      </c>
      <c r="W33" t="e">
        <v>#N/A</v>
      </c>
      <c r="X33" t="e">
        <v>#N/A</v>
      </c>
      <c r="Y33" t="e">
        <v>#N/A</v>
      </c>
      <c r="Z33" t="e">
        <v>#N/A</v>
      </c>
      <c r="AA33" t="e">
        <v>#N/A</v>
      </c>
      <c r="AB33" t="e">
        <v>#N/A</v>
      </c>
      <c r="AC33" t="e">
        <v>#N/A</v>
      </c>
    </row>
    <row r="34" spans="1:29" x14ac:dyDescent="0.35">
      <c r="A34" t="e">
        <v>#N/A</v>
      </c>
      <c r="B34" t="e">
        <v>#N/A</v>
      </c>
      <c r="C34" t="e">
        <v>#N/A</v>
      </c>
      <c r="D34" t="e">
        <v>#N/A</v>
      </c>
      <c r="E34" t="e">
        <v>#N/A</v>
      </c>
      <c r="F34" t="e">
        <v>#N/A</v>
      </c>
      <c r="G34" t="e">
        <v>#N/A</v>
      </c>
      <c r="H34" t="e">
        <v>#N/A</v>
      </c>
      <c r="I34" t="e">
        <v>#N/A</v>
      </c>
      <c r="J34" t="e">
        <v>#N/A</v>
      </c>
      <c r="K34" t="e">
        <v>#N/A</v>
      </c>
      <c r="L34" t="e">
        <v>#N/A</v>
      </c>
      <c r="M34" t="e">
        <v>#N/A</v>
      </c>
      <c r="N34" t="e">
        <v>#N/A</v>
      </c>
      <c r="O34" t="e">
        <v>#N/A</v>
      </c>
      <c r="P34" t="e">
        <v>#N/A</v>
      </c>
      <c r="Q34" t="e">
        <v>#N/A</v>
      </c>
      <c r="R34" t="e">
        <v>#N/A</v>
      </c>
      <c r="S34" t="e">
        <v>#N/A</v>
      </c>
      <c r="T34" t="e">
        <v>#N/A</v>
      </c>
      <c r="U34" t="e">
        <v>#N/A</v>
      </c>
      <c r="V34" t="e">
        <v>#N/A</v>
      </c>
      <c r="W34" t="e">
        <v>#N/A</v>
      </c>
      <c r="X34" t="e">
        <v>#N/A</v>
      </c>
      <c r="Y34" t="e">
        <v>#N/A</v>
      </c>
      <c r="Z34" t="e">
        <v>#N/A</v>
      </c>
      <c r="AA34" t="e">
        <v>#N/A</v>
      </c>
      <c r="AB34" t="e">
        <v>#N/A</v>
      </c>
      <c r="AC34" t="e">
        <v>#N/A</v>
      </c>
    </row>
    <row r="35" spans="1:29" x14ac:dyDescent="0.35">
      <c r="A35" t="e">
        <v>#N/A</v>
      </c>
      <c r="B35" t="e">
        <v>#N/A</v>
      </c>
      <c r="C35" t="e">
        <v>#N/A</v>
      </c>
      <c r="D35" t="e">
        <v>#N/A</v>
      </c>
      <c r="E35" t="e">
        <v>#N/A</v>
      </c>
      <c r="F35" t="e">
        <v>#N/A</v>
      </c>
      <c r="G35" t="e">
        <v>#N/A</v>
      </c>
      <c r="H35" t="e">
        <v>#N/A</v>
      </c>
      <c r="I35" t="e">
        <v>#N/A</v>
      </c>
      <c r="J35" t="e">
        <v>#N/A</v>
      </c>
      <c r="K35" t="e">
        <v>#N/A</v>
      </c>
      <c r="L35" t="e">
        <v>#N/A</v>
      </c>
      <c r="M35" t="e">
        <v>#N/A</v>
      </c>
      <c r="N35" t="e">
        <v>#N/A</v>
      </c>
      <c r="O35" t="e">
        <v>#N/A</v>
      </c>
      <c r="P35" t="e">
        <v>#N/A</v>
      </c>
      <c r="Q35" t="e">
        <v>#N/A</v>
      </c>
      <c r="R35" t="e">
        <v>#N/A</v>
      </c>
      <c r="S35" t="e">
        <v>#N/A</v>
      </c>
      <c r="T35" t="e">
        <v>#N/A</v>
      </c>
      <c r="U35" t="e">
        <v>#N/A</v>
      </c>
      <c r="V35" t="e">
        <v>#N/A</v>
      </c>
      <c r="W35" t="e">
        <v>#N/A</v>
      </c>
      <c r="X35" t="e">
        <v>#N/A</v>
      </c>
      <c r="Y35" t="e">
        <v>#N/A</v>
      </c>
      <c r="Z35" t="e">
        <v>#N/A</v>
      </c>
      <c r="AA35" t="e">
        <v>#N/A</v>
      </c>
      <c r="AB35" t="e">
        <v>#N/A</v>
      </c>
      <c r="AC35" t="e">
        <v>#N/A</v>
      </c>
    </row>
    <row r="36" spans="1:29" x14ac:dyDescent="0.35">
      <c r="A36" t="e">
        <v>#N/A</v>
      </c>
      <c r="B36" t="e">
        <v>#N/A</v>
      </c>
      <c r="C36" t="e">
        <v>#N/A</v>
      </c>
      <c r="D36" t="e">
        <v>#N/A</v>
      </c>
      <c r="E36" t="e">
        <v>#N/A</v>
      </c>
      <c r="F36" t="e">
        <v>#N/A</v>
      </c>
      <c r="G36" t="e">
        <v>#N/A</v>
      </c>
      <c r="H36" t="e">
        <v>#N/A</v>
      </c>
      <c r="I36" t="e">
        <v>#N/A</v>
      </c>
      <c r="J36" t="e">
        <v>#N/A</v>
      </c>
      <c r="K36" t="e">
        <v>#N/A</v>
      </c>
      <c r="L36" t="e">
        <v>#N/A</v>
      </c>
      <c r="M36" t="e">
        <v>#N/A</v>
      </c>
      <c r="N36" t="e">
        <v>#N/A</v>
      </c>
      <c r="O36" t="e">
        <v>#N/A</v>
      </c>
      <c r="P36" t="e">
        <v>#N/A</v>
      </c>
      <c r="Q36" t="e">
        <v>#N/A</v>
      </c>
      <c r="R36" t="e">
        <v>#N/A</v>
      </c>
      <c r="S36" t="e">
        <v>#N/A</v>
      </c>
      <c r="T36" t="e">
        <v>#N/A</v>
      </c>
      <c r="U36" t="e">
        <v>#N/A</v>
      </c>
      <c r="V36" t="e">
        <v>#N/A</v>
      </c>
      <c r="W36" t="e">
        <v>#N/A</v>
      </c>
      <c r="X36" t="e">
        <v>#N/A</v>
      </c>
      <c r="Y36" t="e">
        <v>#N/A</v>
      </c>
      <c r="Z36" t="e">
        <v>#N/A</v>
      </c>
      <c r="AA36" t="e">
        <v>#N/A</v>
      </c>
      <c r="AB36" t="e">
        <v>#N/A</v>
      </c>
      <c r="AC36" t="e">
        <v>#N/A</v>
      </c>
    </row>
    <row r="37" spans="1:29" x14ac:dyDescent="0.35">
      <c r="A37" t="e">
        <v>#N/A</v>
      </c>
      <c r="B37" t="e">
        <v>#N/A</v>
      </c>
      <c r="C37" t="e">
        <v>#N/A</v>
      </c>
      <c r="D37" t="e">
        <v>#N/A</v>
      </c>
      <c r="E37" t="e">
        <v>#N/A</v>
      </c>
      <c r="F37" t="e">
        <v>#N/A</v>
      </c>
      <c r="G37" t="e">
        <v>#N/A</v>
      </c>
      <c r="H37" t="e">
        <v>#N/A</v>
      </c>
      <c r="I37" t="e">
        <v>#N/A</v>
      </c>
      <c r="J37" t="e">
        <v>#N/A</v>
      </c>
      <c r="K37" t="e">
        <v>#N/A</v>
      </c>
      <c r="L37" t="e">
        <v>#N/A</v>
      </c>
      <c r="M37" t="e">
        <v>#N/A</v>
      </c>
      <c r="N37" t="e">
        <v>#N/A</v>
      </c>
      <c r="O37" t="e">
        <v>#N/A</v>
      </c>
      <c r="P37" t="e">
        <v>#N/A</v>
      </c>
      <c r="Q37" t="e">
        <v>#N/A</v>
      </c>
      <c r="R37" t="e">
        <v>#N/A</v>
      </c>
      <c r="S37" t="e">
        <v>#N/A</v>
      </c>
      <c r="T37" t="e">
        <v>#N/A</v>
      </c>
      <c r="U37" t="e">
        <v>#N/A</v>
      </c>
      <c r="V37" t="e">
        <v>#N/A</v>
      </c>
      <c r="W37" t="e">
        <v>#N/A</v>
      </c>
      <c r="X37" t="e">
        <v>#N/A</v>
      </c>
      <c r="Y37" t="e">
        <v>#N/A</v>
      </c>
      <c r="Z37" t="e">
        <v>#N/A</v>
      </c>
      <c r="AA37" t="e">
        <v>#N/A</v>
      </c>
      <c r="AB37" t="e">
        <v>#N/A</v>
      </c>
      <c r="AC37" t="e">
        <v>#N/A</v>
      </c>
    </row>
    <row r="38" spans="1:29" x14ac:dyDescent="0.35">
      <c r="A38" t="e">
        <v>#N/A</v>
      </c>
      <c r="B38" t="e">
        <v>#N/A</v>
      </c>
      <c r="C38" t="e">
        <v>#N/A</v>
      </c>
      <c r="D38" t="e">
        <v>#N/A</v>
      </c>
      <c r="E38" t="e">
        <v>#N/A</v>
      </c>
      <c r="F38" t="e">
        <v>#N/A</v>
      </c>
      <c r="G38" t="e">
        <v>#N/A</v>
      </c>
      <c r="H38" t="e">
        <v>#N/A</v>
      </c>
      <c r="I38" t="e">
        <v>#N/A</v>
      </c>
      <c r="J38" t="e">
        <v>#N/A</v>
      </c>
      <c r="K38" t="e">
        <v>#N/A</v>
      </c>
      <c r="L38" t="e">
        <v>#N/A</v>
      </c>
      <c r="M38" t="e">
        <v>#N/A</v>
      </c>
      <c r="N38" t="e">
        <v>#N/A</v>
      </c>
      <c r="O38" t="e">
        <v>#N/A</v>
      </c>
      <c r="P38" t="e">
        <v>#N/A</v>
      </c>
      <c r="Q38" t="e">
        <v>#N/A</v>
      </c>
      <c r="R38" t="e">
        <v>#N/A</v>
      </c>
      <c r="S38" t="e">
        <v>#N/A</v>
      </c>
      <c r="T38" t="e">
        <v>#N/A</v>
      </c>
      <c r="U38" t="e">
        <v>#N/A</v>
      </c>
      <c r="V38" t="e">
        <v>#N/A</v>
      </c>
      <c r="W38" t="e">
        <v>#N/A</v>
      </c>
      <c r="X38" t="e">
        <v>#N/A</v>
      </c>
      <c r="Y38" t="e">
        <v>#N/A</v>
      </c>
      <c r="Z38" t="e">
        <v>#N/A</v>
      </c>
      <c r="AA38" t="e">
        <v>#N/A</v>
      </c>
      <c r="AB38" t="e">
        <v>#N/A</v>
      </c>
      <c r="AC38" t="e">
        <v>#N/A</v>
      </c>
    </row>
    <row r="39" spans="1:29" x14ac:dyDescent="0.35">
      <c r="A39" t="e">
        <v>#N/A</v>
      </c>
      <c r="B39" t="e">
        <v>#N/A</v>
      </c>
      <c r="C39" t="e">
        <v>#N/A</v>
      </c>
      <c r="D39" t="e">
        <v>#N/A</v>
      </c>
      <c r="E39" t="e">
        <v>#N/A</v>
      </c>
      <c r="F39" t="e">
        <v>#N/A</v>
      </c>
      <c r="G39" t="e">
        <v>#N/A</v>
      </c>
      <c r="H39" t="e">
        <v>#N/A</v>
      </c>
      <c r="I39" t="e">
        <v>#N/A</v>
      </c>
      <c r="J39" t="e">
        <v>#N/A</v>
      </c>
      <c r="K39" t="e">
        <v>#N/A</v>
      </c>
      <c r="L39" t="e">
        <v>#N/A</v>
      </c>
      <c r="M39" t="e">
        <v>#N/A</v>
      </c>
      <c r="N39" t="e">
        <v>#N/A</v>
      </c>
      <c r="O39" t="e">
        <v>#N/A</v>
      </c>
      <c r="P39" t="e">
        <v>#N/A</v>
      </c>
      <c r="Q39" t="e">
        <v>#N/A</v>
      </c>
      <c r="R39" t="e">
        <v>#N/A</v>
      </c>
      <c r="S39" t="e">
        <v>#N/A</v>
      </c>
      <c r="T39" t="e">
        <v>#N/A</v>
      </c>
      <c r="U39" t="e">
        <v>#N/A</v>
      </c>
      <c r="V39" t="e">
        <v>#N/A</v>
      </c>
      <c r="W39" t="e">
        <v>#N/A</v>
      </c>
      <c r="X39" t="e">
        <v>#N/A</v>
      </c>
      <c r="Y39" t="e">
        <v>#N/A</v>
      </c>
      <c r="Z39" t="e">
        <v>#N/A</v>
      </c>
      <c r="AA39" t="e">
        <v>#N/A</v>
      </c>
      <c r="AB39" t="e">
        <v>#N/A</v>
      </c>
      <c r="AC39" t="e">
        <v>#N/A</v>
      </c>
    </row>
    <row r="40" spans="1:29" x14ac:dyDescent="0.35">
      <c r="A40" t="e">
        <v>#N/A</v>
      </c>
      <c r="B40" t="e">
        <v>#N/A</v>
      </c>
      <c r="C40" t="e">
        <v>#N/A</v>
      </c>
      <c r="D40" t="e">
        <v>#N/A</v>
      </c>
      <c r="E40" t="e">
        <v>#N/A</v>
      </c>
      <c r="F40" t="e">
        <v>#N/A</v>
      </c>
      <c r="G40" t="e">
        <v>#N/A</v>
      </c>
      <c r="H40" t="e">
        <v>#N/A</v>
      </c>
      <c r="I40" t="e">
        <v>#N/A</v>
      </c>
      <c r="J40" t="e">
        <v>#N/A</v>
      </c>
      <c r="K40" t="e">
        <v>#N/A</v>
      </c>
      <c r="L40" t="e">
        <v>#N/A</v>
      </c>
      <c r="M40" t="e">
        <v>#N/A</v>
      </c>
      <c r="N40" t="e">
        <v>#N/A</v>
      </c>
      <c r="O40" t="e">
        <v>#N/A</v>
      </c>
      <c r="P40" t="e">
        <v>#N/A</v>
      </c>
      <c r="Q40" t="e">
        <v>#N/A</v>
      </c>
      <c r="R40" t="e">
        <v>#N/A</v>
      </c>
      <c r="S40" t="e">
        <v>#N/A</v>
      </c>
      <c r="T40" t="e">
        <v>#N/A</v>
      </c>
      <c r="U40" t="e">
        <v>#N/A</v>
      </c>
      <c r="V40" t="e">
        <v>#N/A</v>
      </c>
      <c r="W40" t="e">
        <v>#N/A</v>
      </c>
      <c r="X40" t="e">
        <v>#N/A</v>
      </c>
      <c r="Y40" t="e">
        <v>#N/A</v>
      </c>
      <c r="Z40" t="e">
        <v>#N/A</v>
      </c>
      <c r="AA40" t="e">
        <v>#N/A</v>
      </c>
      <c r="AB40" t="e">
        <v>#N/A</v>
      </c>
      <c r="AC40" t="e">
        <v>#N/A</v>
      </c>
    </row>
    <row r="41" spans="1:29" x14ac:dyDescent="0.35">
      <c r="A41" t="e">
        <v>#N/A</v>
      </c>
      <c r="B41" t="e">
        <v>#N/A</v>
      </c>
      <c r="C41" t="e">
        <v>#N/A</v>
      </c>
      <c r="D41" t="e">
        <v>#N/A</v>
      </c>
      <c r="E41" t="e">
        <v>#N/A</v>
      </c>
      <c r="F41" t="e">
        <v>#N/A</v>
      </c>
      <c r="G41" t="e">
        <v>#N/A</v>
      </c>
      <c r="H41" t="e">
        <v>#N/A</v>
      </c>
      <c r="I41" t="e">
        <v>#N/A</v>
      </c>
      <c r="J41" t="e">
        <v>#N/A</v>
      </c>
      <c r="K41" t="e">
        <v>#N/A</v>
      </c>
      <c r="L41" t="e">
        <v>#N/A</v>
      </c>
      <c r="M41" t="e">
        <v>#N/A</v>
      </c>
      <c r="N41" t="e">
        <v>#N/A</v>
      </c>
      <c r="O41" t="e">
        <v>#N/A</v>
      </c>
      <c r="P41" t="e">
        <v>#N/A</v>
      </c>
      <c r="Q41" t="e">
        <v>#N/A</v>
      </c>
      <c r="R41" t="e">
        <v>#N/A</v>
      </c>
      <c r="S41" t="e">
        <v>#N/A</v>
      </c>
      <c r="T41" t="e">
        <v>#N/A</v>
      </c>
      <c r="U41" t="e">
        <v>#N/A</v>
      </c>
      <c r="V41" t="e">
        <v>#N/A</v>
      </c>
      <c r="W41" t="e">
        <v>#N/A</v>
      </c>
      <c r="X41" t="e">
        <v>#N/A</v>
      </c>
      <c r="Y41" t="e">
        <v>#N/A</v>
      </c>
      <c r="Z41" t="e">
        <v>#N/A</v>
      </c>
      <c r="AA41" t="e">
        <v>#N/A</v>
      </c>
      <c r="AB41" t="e">
        <v>#N/A</v>
      </c>
      <c r="AC41" t="e">
        <v>#N/A</v>
      </c>
    </row>
    <row r="42" spans="1:29" x14ac:dyDescent="0.35">
      <c r="A42" t="e">
        <v>#N/A</v>
      </c>
      <c r="B42" t="e">
        <v>#N/A</v>
      </c>
      <c r="C42" t="e">
        <v>#N/A</v>
      </c>
      <c r="D42" t="e">
        <v>#N/A</v>
      </c>
      <c r="E42" t="e">
        <v>#N/A</v>
      </c>
      <c r="F42" t="e">
        <v>#N/A</v>
      </c>
      <c r="G42" t="e">
        <v>#N/A</v>
      </c>
      <c r="H42" t="e">
        <v>#N/A</v>
      </c>
      <c r="I42" t="e">
        <v>#N/A</v>
      </c>
      <c r="J42" t="e">
        <v>#N/A</v>
      </c>
      <c r="K42" t="e">
        <v>#N/A</v>
      </c>
      <c r="L42" t="e">
        <v>#N/A</v>
      </c>
      <c r="M42" t="e">
        <v>#N/A</v>
      </c>
      <c r="N42" t="e">
        <v>#N/A</v>
      </c>
      <c r="O42" t="e">
        <v>#N/A</v>
      </c>
      <c r="P42" t="e">
        <v>#N/A</v>
      </c>
      <c r="Q42" t="e">
        <v>#N/A</v>
      </c>
      <c r="R42" t="e">
        <v>#N/A</v>
      </c>
      <c r="S42" t="e">
        <v>#N/A</v>
      </c>
      <c r="T42" t="e">
        <v>#N/A</v>
      </c>
      <c r="U42" t="e">
        <v>#N/A</v>
      </c>
      <c r="V42" t="e">
        <v>#N/A</v>
      </c>
      <c r="W42" t="e">
        <v>#N/A</v>
      </c>
      <c r="X42" t="e">
        <v>#N/A</v>
      </c>
      <c r="Y42" t="e">
        <v>#N/A</v>
      </c>
      <c r="Z42" t="e">
        <v>#N/A</v>
      </c>
      <c r="AA42" t="e">
        <v>#N/A</v>
      </c>
      <c r="AB42" t="e">
        <v>#N/A</v>
      </c>
      <c r="AC42" t="e">
        <v>#N/A</v>
      </c>
    </row>
    <row r="43" spans="1:29" x14ac:dyDescent="0.35">
      <c r="A43" t="e">
        <v>#N/A</v>
      </c>
      <c r="B43" t="e">
        <v>#N/A</v>
      </c>
      <c r="C43" t="e">
        <v>#N/A</v>
      </c>
      <c r="D43" t="e">
        <v>#N/A</v>
      </c>
      <c r="E43" t="e">
        <v>#N/A</v>
      </c>
      <c r="F43" t="e">
        <v>#N/A</v>
      </c>
      <c r="G43" t="e">
        <v>#N/A</v>
      </c>
      <c r="H43" t="e">
        <v>#N/A</v>
      </c>
      <c r="I43" t="e">
        <v>#N/A</v>
      </c>
      <c r="J43" t="e">
        <v>#N/A</v>
      </c>
      <c r="K43" t="e">
        <v>#N/A</v>
      </c>
      <c r="L43" t="e">
        <v>#N/A</v>
      </c>
      <c r="M43" t="e">
        <v>#N/A</v>
      </c>
      <c r="N43" t="e">
        <v>#N/A</v>
      </c>
      <c r="O43" t="e">
        <v>#N/A</v>
      </c>
      <c r="P43" t="e">
        <v>#N/A</v>
      </c>
      <c r="Q43" t="e">
        <v>#N/A</v>
      </c>
      <c r="R43" t="e">
        <v>#N/A</v>
      </c>
      <c r="S43" t="e">
        <v>#N/A</v>
      </c>
      <c r="T43" t="e">
        <v>#N/A</v>
      </c>
      <c r="U43" t="e">
        <v>#N/A</v>
      </c>
      <c r="V43" t="e">
        <v>#N/A</v>
      </c>
      <c r="W43" t="e">
        <v>#N/A</v>
      </c>
      <c r="X43" t="e">
        <v>#N/A</v>
      </c>
      <c r="Y43" t="e">
        <v>#N/A</v>
      </c>
      <c r="Z43" t="e">
        <v>#N/A</v>
      </c>
      <c r="AA43" t="e">
        <v>#N/A</v>
      </c>
      <c r="AB43" t="e">
        <v>#N/A</v>
      </c>
      <c r="AC43" t="e">
        <v>#N/A</v>
      </c>
    </row>
    <row r="44" spans="1:29" x14ac:dyDescent="0.35">
      <c r="A44" t="e">
        <v>#N/A</v>
      </c>
      <c r="B44" t="e">
        <v>#N/A</v>
      </c>
      <c r="C44" t="e">
        <v>#N/A</v>
      </c>
      <c r="D44" t="e">
        <v>#N/A</v>
      </c>
      <c r="E44" t="e">
        <v>#N/A</v>
      </c>
      <c r="F44" t="e">
        <v>#N/A</v>
      </c>
      <c r="G44" t="e">
        <v>#N/A</v>
      </c>
      <c r="H44" t="e">
        <v>#N/A</v>
      </c>
      <c r="I44" t="e">
        <v>#N/A</v>
      </c>
      <c r="J44" t="e">
        <v>#N/A</v>
      </c>
      <c r="K44" t="e">
        <v>#N/A</v>
      </c>
      <c r="L44" t="e">
        <v>#N/A</v>
      </c>
      <c r="M44" t="e">
        <v>#N/A</v>
      </c>
      <c r="N44" t="e">
        <v>#N/A</v>
      </c>
      <c r="O44" t="e">
        <v>#N/A</v>
      </c>
      <c r="P44" t="e">
        <v>#N/A</v>
      </c>
      <c r="Q44" t="e">
        <v>#N/A</v>
      </c>
      <c r="R44" t="e">
        <v>#N/A</v>
      </c>
      <c r="S44" t="e">
        <v>#N/A</v>
      </c>
      <c r="T44" t="e">
        <v>#N/A</v>
      </c>
      <c r="U44" t="e">
        <v>#N/A</v>
      </c>
      <c r="V44" t="e">
        <v>#N/A</v>
      </c>
      <c r="W44" t="e">
        <v>#N/A</v>
      </c>
      <c r="X44" t="e">
        <v>#N/A</v>
      </c>
      <c r="Y44" t="e">
        <v>#N/A</v>
      </c>
      <c r="Z44" t="e">
        <v>#N/A</v>
      </c>
      <c r="AA44" t="e">
        <v>#N/A</v>
      </c>
      <c r="AB44" t="e">
        <v>#N/A</v>
      </c>
      <c r="AC44" t="e">
        <v>#N/A</v>
      </c>
    </row>
    <row r="45" spans="1:29" x14ac:dyDescent="0.35">
      <c r="A45" t="e">
        <v>#N/A</v>
      </c>
      <c r="B45" t="e">
        <v>#N/A</v>
      </c>
      <c r="C45" t="e">
        <v>#N/A</v>
      </c>
      <c r="D45" t="e">
        <v>#N/A</v>
      </c>
      <c r="E45" t="e">
        <v>#N/A</v>
      </c>
      <c r="F45" t="e">
        <v>#N/A</v>
      </c>
      <c r="G45" t="e">
        <v>#N/A</v>
      </c>
      <c r="H45" t="e">
        <v>#N/A</v>
      </c>
      <c r="I45" t="e">
        <v>#N/A</v>
      </c>
      <c r="J45" t="e">
        <v>#N/A</v>
      </c>
      <c r="K45" t="e">
        <v>#N/A</v>
      </c>
      <c r="L45" t="e">
        <v>#N/A</v>
      </c>
      <c r="M45" t="e">
        <v>#N/A</v>
      </c>
      <c r="N45" t="e">
        <v>#N/A</v>
      </c>
      <c r="O45" t="e">
        <v>#N/A</v>
      </c>
      <c r="P45" t="e">
        <v>#N/A</v>
      </c>
      <c r="Q45" t="e">
        <v>#N/A</v>
      </c>
      <c r="R45" t="e">
        <v>#N/A</v>
      </c>
      <c r="S45" t="e">
        <v>#N/A</v>
      </c>
      <c r="T45" t="e">
        <v>#N/A</v>
      </c>
      <c r="U45" t="e">
        <v>#N/A</v>
      </c>
      <c r="V45" t="e">
        <v>#N/A</v>
      </c>
      <c r="W45" t="e">
        <v>#N/A</v>
      </c>
      <c r="X45" t="e">
        <v>#N/A</v>
      </c>
      <c r="Y45" t="e">
        <v>#N/A</v>
      </c>
      <c r="Z45" t="e">
        <v>#N/A</v>
      </c>
      <c r="AA45" t="e">
        <v>#N/A</v>
      </c>
      <c r="AB45" t="e">
        <v>#N/A</v>
      </c>
      <c r="AC45" t="e">
        <v>#N/A</v>
      </c>
    </row>
    <row r="46" spans="1:29" x14ac:dyDescent="0.35">
      <c r="A46" t="e">
        <v>#N/A</v>
      </c>
      <c r="B46" t="e">
        <v>#N/A</v>
      </c>
      <c r="C46" t="e">
        <v>#N/A</v>
      </c>
      <c r="D46" t="e">
        <v>#N/A</v>
      </c>
      <c r="E46" t="e">
        <v>#N/A</v>
      </c>
      <c r="F46" t="e">
        <v>#N/A</v>
      </c>
      <c r="G46" t="e">
        <v>#N/A</v>
      </c>
      <c r="H46" t="e">
        <v>#N/A</v>
      </c>
      <c r="I46" t="e">
        <v>#N/A</v>
      </c>
      <c r="J46" t="e">
        <v>#N/A</v>
      </c>
      <c r="K46" t="e">
        <v>#N/A</v>
      </c>
      <c r="L46" t="e">
        <v>#N/A</v>
      </c>
      <c r="M46" t="e">
        <v>#N/A</v>
      </c>
      <c r="N46" t="e">
        <v>#N/A</v>
      </c>
      <c r="O46" t="e">
        <v>#N/A</v>
      </c>
      <c r="P46" t="e">
        <v>#N/A</v>
      </c>
      <c r="Q46" t="e">
        <v>#N/A</v>
      </c>
      <c r="R46" t="e">
        <v>#N/A</v>
      </c>
      <c r="S46" t="e">
        <v>#N/A</v>
      </c>
      <c r="T46" t="e">
        <v>#N/A</v>
      </c>
      <c r="U46" t="e">
        <v>#N/A</v>
      </c>
      <c r="V46" t="e">
        <v>#N/A</v>
      </c>
      <c r="W46" t="e">
        <v>#N/A</v>
      </c>
      <c r="X46" t="e">
        <v>#N/A</v>
      </c>
      <c r="Y46" t="e">
        <v>#N/A</v>
      </c>
      <c r="Z46" t="e">
        <v>#N/A</v>
      </c>
      <c r="AA46" t="e">
        <v>#N/A</v>
      </c>
      <c r="AB46" t="e">
        <v>#N/A</v>
      </c>
      <c r="AC46" t="e">
        <v>#N/A</v>
      </c>
    </row>
    <row r="47" spans="1:29" x14ac:dyDescent="0.35">
      <c r="A47" t="e">
        <v>#N/A</v>
      </c>
      <c r="B47" t="e">
        <v>#N/A</v>
      </c>
      <c r="C47" t="e">
        <v>#N/A</v>
      </c>
      <c r="D47" t="e">
        <v>#N/A</v>
      </c>
      <c r="E47" t="e">
        <v>#N/A</v>
      </c>
      <c r="F47" t="e">
        <v>#N/A</v>
      </c>
      <c r="G47" t="e">
        <v>#N/A</v>
      </c>
      <c r="H47" t="e">
        <v>#N/A</v>
      </c>
      <c r="I47" t="e">
        <v>#N/A</v>
      </c>
      <c r="J47" t="e">
        <v>#N/A</v>
      </c>
      <c r="K47" t="e">
        <v>#N/A</v>
      </c>
      <c r="L47" t="e">
        <v>#N/A</v>
      </c>
      <c r="M47" t="e">
        <v>#N/A</v>
      </c>
      <c r="N47" t="e">
        <v>#N/A</v>
      </c>
      <c r="O47" t="e">
        <v>#N/A</v>
      </c>
      <c r="P47" t="e">
        <v>#N/A</v>
      </c>
      <c r="Q47" t="e">
        <v>#N/A</v>
      </c>
      <c r="R47" t="e">
        <v>#N/A</v>
      </c>
      <c r="S47" t="e">
        <v>#N/A</v>
      </c>
      <c r="T47" t="e">
        <v>#N/A</v>
      </c>
      <c r="U47" t="e">
        <v>#N/A</v>
      </c>
      <c r="V47" t="e">
        <v>#N/A</v>
      </c>
      <c r="W47" t="e">
        <v>#N/A</v>
      </c>
      <c r="X47" t="e">
        <v>#N/A</v>
      </c>
      <c r="Y47" t="e">
        <v>#N/A</v>
      </c>
      <c r="Z47" t="e">
        <v>#N/A</v>
      </c>
      <c r="AA47" t="e">
        <v>#N/A</v>
      </c>
      <c r="AB47" t="e">
        <v>#N/A</v>
      </c>
      <c r="AC47" t="e">
        <v>#N/A</v>
      </c>
    </row>
    <row r="48" spans="1:29" x14ac:dyDescent="0.35">
      <c r="A48" t="e">
        <v>#N/A</v>
      </c>
      <c r="B48" t="e">
        <v>#N/A</v>
      </c>
      <c r="C48" t="e">
        <v>#N/A</v>
      </c>
      <c r="D48" t="e">
        <v>#N/A</v>
      </c>
      <c r="E48" t="e">
        <v>#N/A</v>
      </c>
      <c r="F48" t="e">
        <v>#N/A</v>
      </c>
      <c r="G48" t="e">
        <v>#N/A</v>
      </c>
      <c r="H48" t="e">
        <v>#N/A</v>
      </c>
      <c r="I48" t="e">
        <v>#N/A</v>
      </c>
      <c r="J48" t="e">
        <v>#N/A</v>
      </c>
      <c r="K48" t="e">
        <v>#N/A</v>
      </c>
      <c r="L48" t="e">
        <v>#N/A</v>
      </c>
      <c r="M48" t="e">
        <v>#N/A</v>
      </c>
      <c r="N48" t="e">
        <v>#N/A</v>
      </c>
      <c r="O48" t="e">
        <v>#N/A</v>
      </c>
      <c r="P48" t="e">
        <v>#N/A</v>
      </c>
      <c r="Q48" t="e">
        <v>#N/A</v>
      </c>
      <c r="R48" t="e">
        <v>#N/A</v>
      </c>
      <c r="S48" t="e">
        <v>#N/A</v>
      </c>
      <c r="T48" t="e">
        <v>#N/A</v>
      </c>
      <c r="U48" t="e">
        <v>#N/A</v>
      </c>
      <c r="V48" t="e">
        <v>#N/A</v>
      </c>
      <c r="W48" t="e">
        <v>#N/A</v>
      </c>
      <c r="X48" t="e">
        <v>#N/A</v>
      </c>
      <c r="Y48" t="e">
        <v>#N/A</v>
      </c>
      <c r="Z48" t="e">
        <v>#N/A</v>
      </c>
      <c r="AA48" t="e">
        <v>#N/A</v>
      </c>
      <c r="AB48" t="e">
        <v>#N/A</v>
      </c>
      <c r="AC48" t="e">
        <v>#N/A</v>
      </c>
    </row>
    <row r="49" spans="1:29" x14ac:dyDescent="0.35">
      <c r="A49" t="e">
        <v>#N/A</v>
      </c>
      <c r="B49" t="e">
        <v>#N/A</v>
      </c>
      <c r="C49" t="e">
        <v>#N/A</v>
      </c>
      <c r="D49" t="e">
        <v>#N/A</v>
      </c>
      <c r="E49" t="e">
        <v>#N/A</v>
      </c>
      <c r="F49" t="e">
        <v>#N/A</v>
      </c>
      <c r="G49" t="e">
        <v>#N/A</v>
      </c>
      <c r="H49" t="e">
        <v>#N/A</v>
      </c>
      <c r="I49" t="e">
        <v>#N/A</v>
      </c>
      <c r="J49" t="e">
        <v>#N/A</v>
      </c>
      <c r="K49" t="e">
        <v>#N/A</v>
      </c>
      <c r="L49" t="e">
        <v>#N/A</v>
      </c>
      <c r="M49" t="e">
        <v>#N/A</v>
      </c>
      <c r="N49" t="e">
        <v>#N/A</v>
      </c>
      <c r="O49" t="e">
        <v>#N/A</v>
      </c>
      <c r="P49" t="e">
        <v>#N/A</v>
      </c>
      <c r="Q49" t="e">
        <v>#N/A</v>
      </c>
      <c r="R49" t="e">
        <v>#N/A</v>
      </c>
      <c r="S49" t="e">
        <v>#N/A</v>
      </c>
      <c r="T49" t="e">
        <v>#N/A</v>
      </c>
      <c r="U49" t="e">
        <v>#N/A</v>
      </c>
      <c r="V49" t="e">
        <v>#N/A</v>
      </c>
      <c r="W49" t="e">
        <v>#N/A</v>
      </c>
      <c r="X49" t="e">
        <v>#N/A</v>
      </c>
      <c r="Y49" t="e">
        <v>#N/A</v>
      </c>
      <c r="Z49" t="e">
        <v>#N/A</v>
      </c>
      <c r="AA49" t="e">
        <v>#N/A</v>
      </c>
      <c r="AB49" t="e">
        <v>#N/A</v>
      </c>
      <c r="AC49" t="e">
        <v>#N/A</v>
      </c>
    </row>
    <row r="50" spans="1:29" x14ac:dyDescent="0.35">
      <c r="A50" t="e">
        <v>#N/A</v>
      </c>
      <c r="B50" t="e">
        <v>#N/A</v>
      </c>
      <c r="C50" t="e">
        <v>#N/A</v>
      </c>
      <c r="D50" t="e">
        <v>#N/A</v>
      </c>
      <c r="E50" t="e">
        <v>#N/A</v>
      </c>
      <c r="F50" t="e">
        <v>#N/A</v>
      </c>
      <c r="G50" t="e">
        <v>#N/A</v>
      </c>
      <c r="H50" t="e">
        <v>#N/A</v>
      </c>
      <c r="I50" t="e">
        <v>#N/A</v>
      </c>
      <c r="J50" t="e">
        <v>#N/A</v>
      </c>
      <c r="K50" t="e">
        <v>#N/A</v>
      </c>
      <c r="L50" t="e">
        <v>#N/A</v>
      </c>
      <c r="M50" t="e">
        <v>#N/A</v>
      </c>
      <c r="N50" t="e">
        <v>#N/A</v>
      </c>
      <c r="O50" t="e">
        <v>#N/A</v>
      </c>
      <c r="P50" t="e">
        <v>#N/A</v>
      </c>
      <c r="Q50" t="e">
        <v>#N/A</v>
      </c>
      <c r="R50" t="e">
        <v>#N/A</v>
      </c>
      <c r="S50" t="e">
        <v>#N/A</v>
      </c>
      <c r="T50" t="e">
        <v>#N/A</v>
      </c>
      <c r="U50" t="e">
        <v>#N/A</v>
      </c>
      <c r="V50" t="e">
        <v>#N/A</v>
      </c>
      <c r="W50" t="e">
        <v>#N/A</v>
      </c>
      <c r="X50" t="e">
        <v>#N/A</v>
      </c>
      <c r="Y50" t="e">
        <v>#N/A</v>
      </c>
      <c r="Z50" t="e">
        <v>#N/A</v>
      </c>
      <c r="AA50" t="e">
        <v>#N/A</v>
      </c>
      <c r="AB50" t="e">
        <v>#N/A</v>
      </c>
      <c r="AC50" t="e">
        <v>#N/A</v>
      </c>
    </row>
    <row r="51" spans="1:29" x14ac:dyDescent="0.35">
      <c r="A51" t="e">
        <v>#N/A</v>
      </c>
      <c r="B51" t="e">
        <v>#N/A</v>
      </c>
      <c r="C51" t="e">
        <v>#N/A</v>
      </c>
      <c r="D51" t="e">
        <v>#N/A</v>
      </c>
      <c r="E51" t="e">
        <v>#N/A</v>
      </c>
      <c r="F51" t="e">
        <v>#N/A</v>
      </c>
      <c r="G51" t="e">
        <v>#N/A</v>
      </c>
      <c r="H51" t="e">
        <v>#N/A</v>
      </c>
      <c r="I51" t="e">
        <v>#N/A</v>
      </c>
      <c r="J51" t="e">
        <v>#N/A</v>
      </c>
      <c r="K51" t="e">
        <v>#N/A</v>
      </c>
      <c r="L51" t="e">
        <v>#N/A</v>
      </c>
      <c r="M51" t="e">
        <v>#N/A</v>
      </c>
      <c r="N51" t="e">
        <v>#N/A</v>
      </c>
      <c r="O51" t="e">
        <v>#N/A</v>
      </c>
      <c r="P51" t="e">
        <v>#N/A</v>
      </c>
      <c r="Q51" t="e">
        <v>#N/A</v>
      </c>
      <c r="R51" t="e">
        <v>#N/A</v>
      </c>
      <c r="S51" t="e">
        <v>#N/A</v>
      </c>
      <c r="T51" t="e">
        <v>#N/A</v>
      </c>
      <c r="U51" t="e">
        <v>#N/A</v>
      </c>
      <c r="V51" t="e">
        <v>#N/A</v>
      </c>
      <c r="W51" t="e">
        <v>#N/A</v>
      </c>
      <c r="X51" t="e">
        <v>#N/A</v>
      </c>
      <c r="Y51" t="e">
        <v>#N/A</v>
      </c>
      <c r="Z51" t="e">
        <v>#N/A</v>
      </c>
      <c r="AA51" t="e">
        <v>#N/A</v>
      </c>
      <c r="AB51" t="e">
        <v>#N/A</v>
      </c>
      <c r="AC51" t="e">
        <v>#N/A</v>
      </c>
    </row>
    <row r="52" spans="1:29" x14ac:dyDescent="0.35">
      <c r="A52" t="e">
        <v>#N/A</v>
      </c>
      <c r="B52" t="e">
        <v>#N/A</v>
      </c>
      <c r="C52" t="e">
        <v>#N/A</v>
      </c>
      <c r="D52" t="e">
        <v>#N/A</v>
      </c>
      <c r="E52" t="e">
        <v>#N/A</v>
      </c>
      <c r="F52" t="e">
        <v>#N/A</v>
      </c>
      <c r="G52" t="e">
        <v>#N/A</v>
      </c>
      <c r="H52" t="e">
        <v>#N/A</v>
      </c>
      <c r="I52" t="e">
        <v>#N/A</v>
      </c>
      <c r="J52" t="e">
        <v>#N/A</v>
      </c>
      <c r="K52" t="e">
        <v>#N/A</v>
      </c>
      <c r="L52" t="e">
        <v>#N/A</v>
      </c>
      <c r="M52" t="e">
        <v>#N/A</v>
      </c>
      <c r="N52" t="e">
        <v>#N/A</v>
      </c>
      <c r="O52" t="e">
        <v>#N/A</v>
      </c>
      <c r="P52" t="e">
        <v>#N/A</v>
      </c>
      <c r="Q52" t="e">
        <v>#N/A</v>
      </c>
      <c r="R52" t="e">
        <v>#N/A</v>
      </c>
      <c r="S52" t="e">
        <v>#N/A</v>
      </c>
      <c r="T52" t="e">
        <v>#N/A</v>
      </c>
      <c r="U52" t="e">
        <v>#N/A</v>
      </c>
      <c r="V52" t="e">
        <v>#N/A</v>
      </c>
      <c r="W52" t="e">
        <v>#N/A</v>
      </c>
      <c r="X52" t="e">
        <v>#N/A</v>
      </c>
      <c r="Y52" t="e">
        <v>#N/A</v>
      </c>
      <c r="Z52" t="e">
        <v>#N/A</v>
      </c>
      <c r="AA52" t="e">
        <v>#N/A</v>
      </c>
      <c r="AB52" t="e">
        <v>#N/A</v>
      </c>
      <c r="AC52" t="e">
        <v>#N/A</v>
      </c>
    </row>
    <row r="53" spans="1:29" x14ac:dyDescent="0.35">
      <c r="A53" t="e">
        <v>#N/A</v>
      </c>
      <c r="B53" t="e">
        <v>#N/A</v>
      </c>
      <c r="C53" t="e">
        <v>#N/A</v>
      </c>
      <c r="D53" t="e">
        <v>#N/A</v>
      </c>
      <c r="E53" t="e">
        <v>#N/A</v>
      </c>
      <c r="F53" t="e">
        <v>#N/A</v>
      </c>
      <c r="G53" t="e">
        <v>#N/A</v>
      </c>
      <c r="H53" t="e">
        <v>#N/A</v>
      </c>
      <c r="I53" t="e">
        <v>#N/A</v>
      </c>
      <c r="J53" t="e">
        <v>#N/A</v>
      </c>
      <c r="K53" t="e">
        <v>#N/A</v>
      </c>
      <c r="L53" t="e">
        <v>#N/A</v>
      </c>
      <c r="M53" t="e">
        <v>#N/A</v>
      </c>
      <c r="N53" t="e">
        <v>#N/A</v>
      </c>
      <c r="O53" t="e">
        <v>#N/A</v>
      </c>
      <c r="P53" t="e">
        <v>#N/A</v>
      </c>
      <c r="Q53" t="e">
        <v>#N/A</v>
      </c>
      <c r="R53" t="e">
        <v>#N/A</v>
      </c>
      <c r="S53" t="e">
        <v>#N/A</v>
      </c>
      <c r="T53" t="e">
        <v>#N/A</v>
      </c>
      <c r="U53" t="e">
        <v>#N/A</v>
      </c>
      <c r="V53" t="e">
        <v>#N/A</v>
      </c>
      <c r="W53" t="e">
        <v>#N/A</v>
      </c>
      <c r="X53" t="e">
        <v>#N/A</v>
      </c>
      <c r="Y53" t="e">
        <v>#N/A</v>
      </c>
      <c r="Z53" t="e">
        <v>#N/A</v>
      </c>
      <c r="AA53" t="e">
        <v>#N/A</v>
      </c>
      <c r="AB53" t="e">
        <v>#N/A</v>
      </c>
      <c r="AC53" t="e">
        <v>#N/A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FixedRateBond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Channell</dc:creator>
  <cp:lastModifiedBy>Steve Channell</cp:lastModifiedBy>
  <dcterms:created xsi:type="dcterms:W3CDTF">2020-12-22T15:31:26Z</dcterms:created>
  <dcterms:modified xsi:type="dcterms:W3CDTF">2021-01-19T15:21:39Z</dcterms:modified>
</cp:coreProperties>
</file>