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3880ee3a9514029/Desktop/Cephei/Upload/"/>
    </mc:Choice>
  </mc:AlternateContent>
  <xr:revisionPtr revIDLastSave="3" documentId="8_{2A0D7180-C6A5-4ED5-B036-D54F281E134E}" xr6:coauthVersionLast="46" xr6:coauthVersionMax="46" xr10:uidLastSave="{9D940CE5-F508-4284-831E-12E64C279E7D}"/>
  <bookViews>
    <workbookView xWindow="-110" yWindow="-110" windowWidth="38620" windowHeight="21220" xr2:uid="{4350B32C-34A3-4D84-A648-0F09AB1725E3}"/>
  </bookViews>
  <sheets>
    <sheet name="Sheet1" sheetId="1" r:id="rId1"/>
    <sheet name="Sheet2" sheetId="2" r:id="rId2"/>
  </sheets>
  <definedNames>
    <definedName name="Portfolio">Bonds[#All]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" i="1" l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A59" i="2" a="1"/>
  <c r="P59" i="2" l="1"/>
  <c r="H60" i="2"/>
  <c r="X60" i="2"/>
  <c r="P61" i="2"/>
  <c r="H62" i="2"/>
  <c r="X62" i="2"/>
  <c r="P63" i="2"/>
  <c r="H64" i="2"/>
  <c r="X64" i="2"/>
  <c r="P65" i="2"/>
  <c r="H66" i="2"/>
  <c r="X66" i="2"/>
  <c r="P67" i="2"/>
  <c r="H68" i="2"/>
  <c r="X68" i="2"/>
  <c r="P69" i="2"/>
  <c r="H70" i="2"/>
  <c r="X70" i="2"/>
  <c r="P71" i="2"/>
  <c r="H72" i="2"/>
  <c r="X72" i="2"/>
  <c r="P73" i="2"/>
  <c r="H74" i="2"/>
  <c r="X74" i="2"/>
  <c r="P75" i="2"/>
  <c r="H76" i="2"/>
  <c r="X76" i="2"/>
  <c r="P77" i="2"/>
  <c r="H78" i="2"/>
  <c r="X78" i="2"/>
  <c r="P79" i="2"/>
  <c r="H80" i="2"/>
  <c r="X80" i="2"/>
  <c r="P81" i="2"/>
  <c r="H82" i="2"/>
  <c r="X82" i="2"/>
  <c r="P83" i="2"/>
  <c r="A59" i="2"/>
  <c r="Q59" i="2"/>
  <c r="I60" i="2"/>
  <c r="A61" i="2"/>
  <c r="Q61" i="2"/>
  <c r="I62" i="2"/>
  <c r="A63" i="2"/>
  <c r="Q63" i="2"/>
  <c r="I64" i="2"/>
  <c r="A65" i="2"/>
  <c r="Q65" i="2"/>
  <c r="I66" i="2"/>
  <c r="A67" i="2"/>
  <c r="Q67" i="2"/>
  <c r="I68" i="2"/>
  <c r="A69" i="2"/>
  <c r="Q69" i="2"/>
  <c r="I70" i="2"/>
  <c r="A71" i="2"/>
  <c r="Q71" i="2"/>
  <c r="I72" i="2"/>
  <c r="A73" i="2"/>
  <c r="Q73" i="2"/>
  <c r="I74" i="2"/>
  <c r="A75" i="2"/>
  <c r="Q75" i="2"/>
  <c r="I76" i="2"/>
  <c r="A77" i="2"/>
  <c r="Q77" i="2"/>
  <c r="I78" i="2"/>
  <c r="A79" i="2"/>
  <c r="Q79" i="2"/>
  <c r="I80" i="2"/>
  <c r="A81" i="2"/>
  <c r="Q81" i="2"/>
  <c r="I82" i="2"/>
  <c r="A83" i="2"/>
  <c r="Q83" i="2"/>
  <c r="I84" i="2"/>
  <c r="A85" i="2"/>
  <c r="Q85" i="2"/>
  <c r="I86" i="2"/>
  <c r="A87" i="2"/>
  <c r="Q87" i="2"/>
  <c r="I88" i="2"/>
  <c r="A89" i="2"/>
  <c r="Q89" i="2"/>
  <c r="I90" i="2"/>
  <c r="A91" i="2"/>
  <c r="Q91" i="2"/>
  <c r="I92" i="2"/>
  <c r="A93" i="2"/>
  <c r="Q93" i="2"/>
  <c r="I94" i="2"/>
  <c r="A95" i="2"/>
  <c r="Q95" i="2"/>
  <c r="I96" i="2"/>
  <c r="A97" i="2"/>
  <c r="Q97" i="2"/>
  <c r="I98" i="2"/>
  <c r="A99" i="2"/>
  <c r="Q99" i="2"/>
  <c r="I100" i="2"/>
  <c r="A101" i="2"/>
  <c r="Q101" i="2"/>
  <c r="I102" i="2"/>
  <c r="A103" i="2"/>
  <c r="Q103" i="2"/>
  <c r="I104" i="2"/>
  <c r="A105" i="2"/>
  <c r="Q105" i="2"/>
  <c r="I106" i="2"/>
  <c r="A107" i="2"/>
  <c r="Q107" i="2"/>
  <c r="I108" i="2"/>
  <c r="A109" i="2"/>
  <c r="Q109" i="2"/>
  <c r="I110" i="2"/>
  <c r="A111" i="2"/>
  <c r="Q111" i="2"/>
  <c r="I112" i="2"/>
  <c r="A113" i="2"/>
  <c r="Q113" i="2"/>
  <c r="I114" i="2"/>
  <c r="R59" i="2"/>
  <c r="B59" i="2"/>
  <c r="J60" i="2"/>
  <c r="B61" i="2"/>
  <c r="R61" i="2"/>
  <c r="J62" i="2"/>
  <c r="B63" i="2"/>
  <c r="R63" i="2"/>
  <c r="J64" i="2"/>
  <c r="B65" i="2"/>
  <c r="R65" i="2"/>
  <c r="J66" i="2"/>
  <c r="B67" i="2"/>
  <c r="R67" i="2"/>
  <c r="J68" i="2"/>
  <c r="B69" i="2"/>
  <c r="R69" i="2"/>
  <c r="J70" i="2"/>
  <c r="B71" i="2"/>
  <c r="R71" i="2"/>
  <c r="J72" i="2"/>
  <c r="B73" i="2"/>
  <c r="R73" i="2"/>
  <c r="J74" i="2"/>
  <c r="B75" i="2"/>
  <c r="R75" i="2"/>
  <c r="J76" i="2"/>
  <c r="R77" i="2"/>
  <c r="C59" i="2"/>
  <c r="S59" i="2"/>
  <c r="K60" i="2"/>
  <c r="C61" i="2"/>
  <c r="S61" i="2"/>
  <c r="K62" i="2"/>
  <c r="C63" i="2"/>
  <c r="S63" i="2"/>
  <c r="K64" i="2"/>
  <c r="C65" i="2"/>
  <c r="S65" i="2"/>
  <c r="K66" i="2"/>
  <c r="C67" i="2"/>
  <c r="S67" i="2"/>
  <c r="K68" i="2"/>
  <c r="C69" i="2"/>
  <c r="S69" i="2"/>
  <c r="K70" i="2"/>
  <c r="C71" i="2"/>
  <c r="S71" i="2"/>
  <c r="K72" i="2"/>
  <c r="C73" i="2"/>
  <c r="S73" i="2"/>
  <c r="K74" i="2"/>
  <c r="C75" i="2"/>
  <c r="S75" i="2"/>
  <c r="K76" i="2"/>
  <c r="C77" i="2"/>
  <c r="S77" i="2"/>
  <c r="K78" i="2"/>
  <c r="C79" i="2"/>
  <c r="S79" i="2"/>
  <c r="K80" i="2"/>
  <c r="C81" i="2"/>
  <c r="S81" i="2"/>
  <c r="K82" i="2"/>
  <c r="C83" i="2"/>
  <c r="S83" i="2"/>
  <c r="K84" i="2"/>
  <c r="C85" i="2"/>
  <c r="S85" i="2"/>
  <c r="K86" i="2"/>
  <c r="C87" i="2"/>
  <c r="S87" i="2"/>
  <c r="K88" i="2"/>
  <c r="C89" i="2"/>
  <c r="S89" i="2"/>
  <c r="K90" i="2"/>
  <c r="C91" i="2"/>
  <c r="S91" i="2"/>
  <c r="K92" i="2"/>
  <c r="C93" i="2"/>
  <c r="S93" i="2"/>
  <c r="K94" i="2"/>
  <c r="C95" i="2"/>
  <c r="S95" i="2"/>
  <c r="K96" i="2"/>
  <c r="C97" i="2"/>
  <c r="S97" i="2"/>
  <c r="K98" i="2"/>
  <c r="C99" i="2"/>
  <c r="S99" i="2"/>
  <c r="K100" i="2"/>
  <c r="C101" i="2"/>
  <c r="S101" i="2"/>
  <c r="K102" i="2"/>
  <c r="C103" i="2"/>
  <c r="S103" i="2"/>
  <c r="K104" i="2"/>
  <c r="C105" i="2"/>
  <c r="S105" i="2"/>
  <c r="K106" i="2"/>
  <c r="C107" i="2"/>
  <c r="S107" i="2"/>
  <c r="K108" i="2"/>
  <c r="C109" i="2"/>
  <c r="S109" i="2"/>
  <c r="K110" i="2"/>
  <c r="C111" i="2"/>
  <c r="S111" i="2"/>
  <c r="K112" i="2"/>
  <c r="C113" i="2"/>
  <c r="S113" i="2"/>
  <c r="K114" i="2"/>
  <c r="D59" i="2"/>
  <c r="H59" i="2"/>
  <c r="X59" i="2"/>
  <c r="P60" i="2"/>
  <c r="H61" i="2"/>
  <c r="X61" i="2"/>
  <c r="P62" i="2"/>
  <c r="H63" i="2"/>
  <c r="X63" i="2"/>
  <c r="P64" i="2"/>
  <c r="H65" i="2"/>
  <c r="X65" i="2"/>
  <c r="P66" i="2"/>
  <c r="H67" i="2"/>
  <c r="X67" i="2"/>
  <c r="P68" i="2"/>
  <c r="H69" i="2"/>
  <c r="X69" i="2"/>
  <c r="P70" i="2"/>
  <c r="H71" i="2"/>
  <c r="X71" i="2"/>
  <c r="P72" i="2"/>
  <c r="H73" i="2"/>
  <c r="X73" i="2"/>
  <c r="P74" i="2"/>
  <c r="H75" i="2"/>
  <c r="X75" i="2"/>
  <c r="P76" i="2"/>
  <c r="H77" i="2"/>
  <c r="X77" i="2"/>
  <c r="P78" i="2"/>
  <c r="H79" i="2"/>
  <c r="X79" i="2"/>
  <c r="P80" i="2"/>
  <c r="H81" i="2"/>
  <c r="X81" i="2"/>
  <c r="P82" i="2"/>
  <c r="H83" i="2"/>
  <c r="X83" i="2"/>
  <c r="P84" i="2"/>
  <c r="H85" i="2"/>
  <c r="X85" i="2"/>
  <c r="P86" i="2"/>
  <c r="H87" i="2"/>
  <c r="X87" i="2"/>
  <c r="P88" i="2"/>
  <c r="H89" i="2"/>
  <c r="X89" i="2"/>
  <c r="P90" i="2"/>
  <c r="H91" i="2"/>
  <c r="X91" i="2"/>
  <c r="P92" i="2"/>
  <c r="H93" i="2"/>
  <c r="X93" i="2"/>
  <c r="P94" i="2"/>
  <c r="H95" i="2"/>
  <c r="X95" i="2"/>
  <c r="P96" i="2"/>
  <c r="H97" i="2"/>
  <c r="X97" i="2"/>
  <c r="P98" i="2"/>
  <c r="H99" i="2"/>
  <c r="X99" i="2"/>
  <c r="P100" i="2"/>
  <c r="H101" i="2"/>
  <c r="X101" i="2"/>
  <c r="P102" i="2"/>
  <c r="H103" i="2"/>
  <c r="X103" i="2"/>
  <c r="P104" i="2"/>
  <c r="H105" i="2"/>
  <c r="X105" i="2"/>
  <c r="P106" i="2"/>
  <c r="H107" i="2"/>
  <c r="I59" i="2"/>
  <c r="A60" i="2"/>
  <c r="Q60" i="2"/>
  <c r="I61" i="2"/>
  <c r="A62" i="2"/>
  <c r="Q62" i="2"/>
  <c r="I63" i="2"/>
  <c r="A64" i="2"/>
  <c r="Q64" i="2"/>
  <c r="I65" i="2"/>
  <c r="A66" i="2"/>
  <c r="Q66" i="2"/>
  <c r="I67" i="2"/>
  <c r="A68" i="2"/>
  <c r="Q68" i="2"/>
  <c r="I69" i="2"/>
  <c r="A70" i="2"/>
  <c r="Q70" i="2"/>
  <c r="I71" i="2"/>
  <c r="A72" i="2"/>
  <c r="Q72" i="2"/>
  <c r="I73" i="2"/>
  <c r="A74" i="2"/>
  <c r="Q74" i="2"/>
  <c r="I75" i="2"/>
  <c r="A76" i="2"/>
  <c r="Q76" i="2"/>
  <c r="I77" i="2"/>
  <c r="A78" i="2"/>
  <c r="Q78" i="2"/>
  <c r="I79" i="2"/>
  <c r="A80" i="2"/>
  <c r="Q80" i="2"/>
  <c r="I81" i="2"/>
  <c r="A82" i="2"/>
  <c r="Q82" i="2"/>
  <c r="I83" i="2"/>
  <c r="A84" i="2"/>
  <c r="Q84" i="2"/>
  <c r="I85" i="2"/>
  <c r="A86" i="2"/>
  <c r="Q86" i="2"/>
  <c r="I87" i="2"/>
  <c r="A88" i="2"/>
  <c r="Q88" i="2"/>
  <c r="I89" i="2"/>
  <c r="A90" i="2"/>
  <c r="Q90" i="2"/>
  <c r="I91" i="2"/>
  <c r="A92" i="2"/>
  <c r="Q92" i="2"/>
  <c r="I93" i="2"/>
  <c r="A94" i="2"/>
  <c r="Q94" i="2"/>
  <c r="I95" i="2"/>
  <c r="A96" i="2"/>
  <c r="Q96" i="2"/>
  <c r="I97" i="2"/>
  <c r="A98" i="2"/>
  <c r="Q98" i="2"/>
  <c r="I99" i="2"/>
  <c r="A100" i="2"/>
  <c r="Q100" i="2"/>
  <c r="I101" i="2"/>
  <c r="A102" i="2"/>
  <c r="Q102" i="2"/>
  <c r="I103" i="2"/>
  <c r="A104" i="2"/>
  <c r="Q104" i="2"/>
  <c r="I105" i="2"/>
  <c r="A106" i="2"/>
  <c r="Q106" i="2"/>
  <c r="I107" i="2"/>
  <c r="A108" i="2"/>
  <c r="J59" i="2"/>
  <c r="B60" i="2"/>
  <c r="R60" i="2"/>
  <c r="J61" i="2"/>
  <c r="B62" i="2"/>
  <c r="R62" i="2"/>
  <c r="J63" i="2"/>
  <c r="B64" i="2"/>
  <c r="R64" i="2"/>
  <c r="J65" i="2"/>
  <c r="B66" i="2"/>
  <c r="R66" i="2"/>
  <c r="J67" i="2"/>
  <c r="B68" i="2"/>
  <c r="R68" i="2"/>
  <c r="J69" i="2"/>
  <c r="B70" i="2"/>
  <c r="R70" i="2"/>
  <c r="J71" i="2"/>
  <c r="B72" i="2"/>
  <c r="R72" i="2"/>
  <c r="J73" i="2"/>
  <c r="B74" i="2"/>
  <c r="R74" i="2"/>
  <c r="J75" i="2"/>
  <c r="B76" i="2"/>
  <c r="R76" i="2"/>
  <c r="J77" i="2"/>
  <c r="B78" i="2"/>
  <c r="R78" i="2"/>
  <c r="J79" i="2"/>
  <c r="B80" i="2"/>
  <c r="R80" i="2"/>
  <c r="J81" i="2"/>
  <c r="B82" i="2"/>
  <c r="K59" i="2"/>
  <c r="C60" i="2"/>
  <c r="S60" i="2"/>
  <c r="K61" i="2"/>
  <c r="C62" i="2"/>
  <c r="S62" i="2"/>
  <c r="K63" i="2"/>
  <c r="C64" i="2"/>
  <c r="S64" i="2"/>
  <c r="K65" i="2"/>
  <c r="C66" i="2"/>
  <c r="S66" i="2"/>
  <c r="K67" i="2"/>
  <c r="C68" i="2"/>
  <c r="S68" i="2"/>
  <c r="K69" i="2"/>
  <c r="C70" i="2"/>
  <c r="S70" i="2"/>
  <c r="K71" i="2"/>
  <c r="C72" i="2"/>
  <c r="S72" i="2"/>
  <c r="K73" i="2"/>
  <c r="C74" i="2"/>
  <c r="S74" i="2"/>
  <c r="K75" i="2"/>
  <c r="C76" i="2"/>
  <c r="S76" i="2"/>
  <c r="K77" i="2"/>
  <c r="C78" i="2"/>
  <c r="N59" i="2"/>
  <c r="F60" i="2"/>
  <c r="V60" i="2"/>
  <c r="N61" i="2"/>
  <c r="F62" i="2"/>
  <c r="V62" i="2"/>
  <c r="N63" i="2"/>
  <c r="F64" i="2"/>
  <c r="V64" i="2"/>
  <c r="N65" i="2"/>
  <c r="F66" i="2"/>
  <c r="V66" i="2"/>
  <c r="N67" i="2"/>
  <c r="F68" i="2"/>
  <c r="V68" i="2"/>
  <c r="N69" i="2"/>
  <c r="F70" i="2"/>
  <c r="V70" i="2"/>
  <c r="N71" i="2"/>
  <c r="F72" i="2"/>
  <c r="V72" i="2"/>
  <c r="N73" i="2"/>
  <c r="F74" i="2"/>
  <c r="V74" i="2"/>
  <c r="N75" i="2"/>
  <c r="F76" i="2"/>
  <c r="V76" i="2"/>
  <c r="N77" i="2"/>
  <c r="F78" i="2"/>
  <c r="V78" i="2"/>
  <c r="N79" i="2"/>
  <c r="F80" i="2"/>
  <c r="V80" i="2"/>
  <c r="W59" i="2"/>
  <c r="M61" i="2"/>
  <c r="D63" i="2"/>
  <c r="N64" i="2"/>
  <c r="D66" i="2"/>
  <c r="O67" i="2"/>
  <c r="E69" i="2"/>
  <c r="O70" i="2"/>
  <c r="E72" i="2"/>
  <c r="T73" i="2"/>
  <c r="F75" i="2"/>
  <c r="T76" i="2"/>
  <c r="E78" i="2"/>
  <c r="K79" i="2"/>
  <c r="N80" i="2"/>
  <c r="R81" i="2"/>
  <c r="S82" i="2"/>
  <c r="R83" i="2"/>
  <c r="O84" i="2"/>
  <c r="M85" i="2"/>
  <c r="J86" i="2"/>
  <c r="G87" i="2"/>
  <c r="E88" i="2"/>
  <c r="B89" i="2"/>
  <c r="W89" i="2"/>
  <c r="U90" i="2"/>
  <c r="R91" i="2"/>
  <c r="O92" i="2"/>
  <c r="M93" i="2"/>
  <c r="J94" i="2"/>
  <c r="G95" i="2"/>
  <c r="E96" i="2"/>
  <c r="B97" i="2"/>
  <c r="W97" i="2"/>
  <c r="U98" i="2"/>
  <c r="R99" i="2"/>
  <c r="O100" i="2"/>
  <c r="M101" i="2"/>
  <c r="J102" i="2"/>
  <c r="G103" i="2"/>
  <c r="E104" i="2"/>
  <c r="B105" i="2"/>
  <c r="W105" i="2"/>
  <c r="U106" i="2"/>
  <c r="R107" i="2"/>
  <c r="N108" i="2"/>
  <c r="H109" i="2"/>
  <c r="B110" i="2"/>
  <c r="T110" i="2"/>
  <c r="N111" i="2"/>
  <c r="H112" i="2"/>
  <c r="D113" i="2"/>
  <c r="V113" i="2"/>
  <c r="P114" i="2"/>
  <c r="T61" i="2"/>
  <c r="D60" i="2"/>
  <c r="O61" i="2"/>
  <c r="E63" i="2"/>
  <c r="O64" i="2"/>
  <c r="E66" i="2"/>
  <c r="T67" i="2"/>
  <c r="F69" i="2"/>
  <c r="T70" i="2"/>
  <c r="G72" i="2"/>
  <c r="U73" i="2"/>
  <c r="G75" i="2"/>
  <c r="U76" i="2"/>
  <c r="G78" i="2"/>
  <c r="L79" i="2"/>
  <c r="O80" i="2"/>
  <c r="T81" i="2"/>
  <c r="T82" i="2"/>
  <c r="T83" i="2"/>
  <c r="R84" i="2"/>
  <c r="N85" i="2"/>
  <c r="L86" i="2"/>
  <c r="J87" i="2"/>
  <c r="F88" i="2"/>
  <c r="D89" i="2"/>
  <c r="B90" i="2"/>
  <c r="V90" i="2"/>
  <c r="T91" i="2"/>
  <c r="R92" i="2"/>
  <c r="N93" i="2"/>
  <c r="L94" i="2"/>
  <c r="J95" i="2"/>
  <c r="F96" i="2"/>
  <c r="D97" i="2"/>
  <c r="B98" i="2"/>
  <c r="V98" i="2"/>
  <c r="T99" i="2"/>
  <c r="R100" i="2"/>
  <c r="N101" i="2"/>
  <c r="L102" i="2"/>
  <c r="J103" i="2"/>
  <c r="F104" i="2"/>
  <c r="D105" i="2"/>
  <c r="B106" i="2"/>
  <c r="V106" i="2"/>
  <c r="T107" i="2"/>
  <c r="O108" i="2"/>
  <c r="I109" i="2"/>
  <c r="C110" i="2"/>
  <c r="U110" i="2"/>
  <c r="O111" i="2"/>
  <c r="J112" i="2"/>
  <c r="E113" i="2"/>
  <c r="W113" i="2"/>
  <c r="Q114" i="2"/>
  <c r="E60" i="2"/>
  <c r="F63" i="2"/>
  <c r="T64" i="2"/>
  <c r="G66" i="2"/>
  <c r="U67" i="2"/>
  <c r="G69" i="2"/>
  <c r="U70" i="2"/>
  <c r="L72" i="2"/>
  <c r="V73" i="2"/>
  <c r="L75" i="2"/>
  <c r="W76" i="2"/>
  <c r="J78" i="2"/>
  <c r="M79" i="2"/>
  <c r="S80" i="2"/>
  <c r="U81" i="2"/>
  <c r="U82" i="2"/>
  <c r="U83" i="2"/>
  <c r="S84" i="2"/>
  <c r="O85" i="2"/>
  <c r="M86" i="2"/>
  <c r="K87" i="2"/>
  <c r="G88" i="2"/>
  <c r="E89" i="2"/>
  <c r="C90" i="2"/>
  <c r="U91" i="2"/>
  <c r="S92" i="2"/>
  <c r="O93" i="2"/>
  <c r="M94" i="2"/>
  <c r="K95" i="2"/>
  <c r="G96" i="2"/>
  <c r="M60" i="2"/>
  <c r="W61" i="2"/>
  <c r="M63" i="2"/>
  <c r="D65" i="2"/>
  <c r="N66" i="2"/>
  <c r="D68" i="2"/>
  <c r="O69" i="2"/>
  <c r="E71" i="2"/>
  <c r="O72" i="2"/>
  <c r="E74" i="2"/>
  <c r="T75" i="2"/>
  <c r="E77" i="2"/>
  <c r="N78" i="2"/>
  <c r="T79" i="2"/>
  <c r="W80" i="2"/>
  <c r="C82" i="2"/>
  <c r="B83" i="2"/>
  <c r="B84" i="2"/>
  <c r="V84" i="2"/>
  <c r="T85" i="2"/>
  <c r="R86" i="2"/>
  <c r="N87" i="2"/>
  <c r="L88" i="2"/>
  <c r="J89" i="2"/>
  <c r="F90" i="2"/>
  <c r="D91" i="2"/>
  <c r="B92" i="2"/>
  <c r="V92" i="2"/>
  <c r="T93" i="2"/>
  <c r="R94" i="2"/>
  <c r="N95" i="2"/>
  <c r="L96" i="2"/>
  <c r="J97" i="2"/>
  <c r="F98" i="2"/>
  <c r="D99" i="2"/>
  <c r="B100" i="2"/>
  <c r="V100" i="2"/>
  <c r="T101" i="2"/>
  <c r="R102" i="2"/>
  <c r="N103" i="2"/>
  <c r="L104" i="2"/>
  <c r="J105" i="2"/>
  <c r="F106" i="2"/>
  <c r="D107" i="2"/>
  <c r="X107" i="2"/>
  <c r="S108" i="2"/>
  <c r="M109" i="2"/>
  <c r="G110" i="2"/>
  <c r="B111" i="2"/>
  <c r="U111" i="2"/>
  <c r="O112" i="2"/>
  <c r="I113" i="2"/>
  <c r="C114" i="2"/>
  <c r="U114" i="2"/>
  <c r="N60" i="2"/>
  <c r="D62" i="2"/>
  <c r="O63" i="2"/>
  <c r="E65" i="2"/>
  <c r="O66" i="2"/>
  <c r="E68" i="2"/>
  <c r="T69" i="2"/>
  <c r="F71" i="2"/>
  <c r="T72" i="2"/>
  <c r="G74" i="2"/>
  <c r="U75" i="2"/>
  <c r="F77" i="2"/>
  <c r="O78" i="2"/>
  <c r="U79" i="2"/>
  <c r="B81" i="2"/>
  <c r="D82" i="2"/>
  <c r="D83" i="2"/>
  <c r="C84" i="2"/>
  <c r="W84" i="2"/>
  <c r="U85" i="2"/>
  <c r="S86" i="2"/>
  <c r="O87" i="2"/>
  <c r="M88" i="2"/>
  <c r="K89" i="2"/>
  <c r="G90" i="2"/>
  <c r="E91" i="2"/>
  <c r="C92" i="2"/>
  <c r="W92" i="2"/>
  <c r="U93" i="2"/>
  <c r="S94" i="2"/>
  <c r="O95" i="2"/>
  <c r="G60" i="2"/>
  <c r="M62" i="2"/>
  <c r="M64" i="2"/>
  <c r="W66" i="2"/>
  <c r="W68" i="2"/>
  <c r="L71" i="2"/>
  <c r="L73" i="2"/>
  <c r="V75" i="2"/>
  <c r="U77" i="2"/>
  <c r="R79" i="2"/>
  <c r="K81" i="2"/>
  <c r="V82" i="2"/>
  <c r="G84" i="2"/>
  <c r="L85" i="2"/>
  <c r="V86" i="2"/>
  <c r="C88" i="2"/>
  <c r="M89" i="2"/>
  <c r="R90" i="2"/>
  <c r="W91" i="2"/>
  <c r="F93" i="2"/>
  <c r="N94" i="2"/>
  <c r="U95" i="2"/>
  <c r="W96" i="2"/>
  <c r="D98" i="2"/>
  <c r="F99" i="2"/>
  <c r="G100" i="2"/>
  <c r="J101" i="2"/>
  <c r="M102" i="2"/>
  <c r="O103" i="2"/>
  <c r="R104" i="2"/>
  <c r="R105" i="2"/>
  <c r="T106" i="2"/>
  <c r="W107" i="2"/>
  <c r="V108" i="2"/>
  <c r="U109" i="2"/>
  <c r="R110" i="2"/>
  <c r="R111" i="2"/>
  <c r="Q112" i="2"/>
  <c r="N113" i="2"/>
  <c r="M114" i="2"/>
  <c r="P103" i="2"/>
  <c r="W106" i="2"/>
  <c r="W108" i="2"/>
  <c r="V109" i="2"/>
  <c r="T111" i="2"/>
  <c r="R112" i="2"/>
  <c r="O113" i="2"/>
  <c r="O60" i="2"/>
  <c r="W64" i="2"/>
  <c r="L69" i="2"/>
  <c r="O73" i="2"/>
  <c r="W77" i="2"/>
  <c r="M81" i="2"/>
  <c r="J84" i="2"/>
  <c r="X86" i="2"/>
  <c r="O89" i="2"/>
  <c r="E92" i="2"/>
  <c r="T94" i="2"/>
  <c r="E97" i="2"/>
  <c r="J99" i="2"/>
  <c r="L101" i="2"/>
  <c r="R103" i="2"/>
  <c r="U105" i="2"/>
  <c r="C108" i="2"/>
  <c r="W109" i="2"/>
  <c r="V111" i="2"/>
  <c r="P113" i="2"/>
  <c r="T62" i="2"/>
  <c r="F67" i="2"/>
  <c r="T71" i="2"/>
  <c r="E76" i="2"/>
  <c r="C80" i="2"/>
  <c r="F83" i="2"/>
  <c r="V85" i="2"/>
  <c r="J88" i="2"/>
  <c r="W90" i="2"/>
  <c r="K93" i="2"/>
  <c r="B96" i="2"/>
  <c r="H98" i="2"/>
  <c r="L100" i="2"/>
  <c r="S102" i="2"/>
  <c r="U104" i="2"/>
  <c r="B107" i="2"/>
  <c r="B109" i="2"/>
  <c r="W110" i="2"/>
  <c r="L60" i="2"/>
  <c r="N62" i="2"/>
  <c r="U64" i="2"/>
  <c r="D67" i="2"/>
  <c r="D69" i="2"/>
  <c r="M71" i="2"/>
  <c r="M73" i="2"/>
  <c r="W75" i="2"/>
  <c r="V77" i="2"/>
  <c r="V79" i="2"/>
  <c r="L81" i="2"/>
  <c r="W82" i="2"/>
  <c r="H84" i="2"/>
  <c r="P85" i="2"/>
  <c r="W86" i="2"/>
  <c r="D88" i="2"/>
  <c r="N89" i="2"/>
  <c r="S90" i="2"/>
  <c r="D92" i="2"/>
  <c r="G93" i="2"/>
  <c r="O94" i="2"/>
  <c r="V95" i="2"/>
  <c r="X96" i="2"/>
  <c r="E98" i="2"/>
  <c r="G99" i="2"/>
  <c r="H100" i="2"/>
  <c r="K101" i="2"/>
  <c r="N102" i="2"/>
  <c r="S104" i="2"/>
  <c r="T105" i="2"/>
  <c r="B108" i="2"/>
  <c r="S110" i="2"/>
  <c r="N114" i="2"/>
  <c r="O62" i="2"/>
  <c r="E67" i="2"/>
  <c r="O71" i="2"/>
  <c r="D76" i="2"/>
  <c r="W79" i="2"/>
  <c r="E83" i="2"/>
  <c r="R85" i="2"/>
  <c r="H88" i="2"/>
  <c r="T90" i="2"/>
  <c r="J93" i="2"/>
  <c r="W95" i="2"/>
  <c r="G98" i="2"/>
  <c r="J100" i="2"/>
  <c r="O102" i="2"/>
  <c r="T104" i="2"/>
  <c r="X106" i="2"/>
  <c r="X108" i="2"/>
  <c r="V110" i="2"/>
  <c r="S112" i="2"/>
  <c r="O114" i="2"/>
  <c r="T60" i="2"/>
  <c r="F65" i="2"/>
  <c r="M69" i="2"/>
  <c r="W73" i="2"/>
  <c r="D78" i="2"/>
  <c r="N81" i="2"/>
  <c r="L84" i="2"/>
  <c r="B87" i="2"/>
  <c r="P89" i="2"/>
  <c r="F92" i="2"/>
  <c r="U94" i="2"/>
  <c r="F97" i="2"/>
  <c r="K99" i="2"/>
  <c r="O101" i="2"/>
  <c r="T103" i="2"/>
  <c r="V105" i="2"/>
  <c r="D108" i="2"/>
  <c r="X109" i="2"/>
  <c r="W111" i="2"/>
  <c r="W60" i="2"/>
  <c r="W62" i="2"/>
  <c r="L65" i="2"/>
  <c r="L67" i="2"/>
  <c r="V69" i="2"/>
  <c r="V71" i="2"/>
  <c r="L74" i="2"/>
  <c r="L76" i="2"/>
  <c r="M78" i="2"/>
  <c r="E80" i="2"/>
  <c r="V81" i="2"/>
  <c r="J83" i="2"/>
  <c r="N84" i="2"/>
  <c r="B86" i="2"/>
  <c r="E87" i="2"/>
  <c r="O88" i="2"/>
  <c r="T89" i="2"/>
  <c r="B91" i="2"/>
  <c r="H92" i="2"/>
  <c r="P93" i="2"/>
  <c r="W94" i="2"/>
  <c r="D96" i="2"/>
  <c r="K97" i="2"/>
  <c r="L98" i="2"/>
  <c r="M99" i="2"/>
  <c r="N100" i="2"/>
  <c r="R101" i="2"/>
  <c r="U102" i="2"/>
  <c r="V103" i="2"/>
  <c r="W104" i="2"/>
  <c r="D106" i="2"/>
  <c r="F107" i="2"/>
  <c r="F108" i="2"/>
  <c r="E109" i="2"/>
  <c r="D110" i="2"/>
  <c r="D111" i="2"/>
  <c r="A112" i="2"/>
  <c r="V112" i="2"/>
  <c r="U113" i="2"/>
  <c r="T114" i="2"/>
  <c r="D61" i="2"/>
  <c r="G63" i="2"/>
  <c r="M65" i="2"/>
  <c r="M67" i="2"/>
  <c r="W69" i="2"/>
  <c r="W71" i="2"/>
  <c r="M74" i="2"/>
  <c r="M76" i="2"/>
  <c r="S78" i="2"/>
  <c r="G80" i="2"/>
  <c r="W81" i="2"/>
  <c r="K83" i="2"/>
  <c r="T84" i="2"/>
  <c r="C86" i="2"/>
  <c r="F87" i="2"/>
  <c r="R88" i="2"/>
  <c r="U89" i="2"/>
  <c r="F91" i="2"/>
  <c r="J92" i="2"/>
  <c r="R93" i="2"/>
  <c r="X94" i="2"/>
  <c r="H96" i="2"/>
  <c r="L97" i="2"/>
  <c r="M98" i="2"/>
  <c r="N99" i="2"/>
  <c r="S100" i="2"/>
  <c r="U101" i="2"/>
  <c r="V102" i="2"/>
  <c r="W103" i="2"/>
  <c r="X104" i="2"/>
  <c r="E106" i="2"/>
  <c r="G107" i="2"/>
  <c r="G108" i="2"/>
  <c r="F109" i="2"/>
  <c r="E110" i="2"/>
  <c r="E111" i="2"/>
  <c r="B112" i="2"/>
  <c r="W112" i="2"/>
  <c r="X113" i="2"/>
  <c r="V114" i="2"/>
  <c r="E59" i="2"/>
  <c r="E61" i="2"/>
  <c r="L63" i="2"/>
  <c r="O65" i="2"/>
  <c r="V67" i="2"/>
  <c r="D70" i="2"/>
  <c r="D72" i="2"/>
  <c r="N74" i="2"/>
  <c r="N76" i="2"/>
  <c r="T78" i="2"/>
  <c r="J80" i="2"/>
  <c r="E82" i="2"/>
  <c r="L83" i="2"/>
  <c r="U84" i="2"/>
  <c r="D86" i="2"/>
  <c r="L87" i="2"/>
  <c r="S88" i="2"/>
  <c r="V89" i="2"/>
  <c r="G91" i="2"/>
  <c r="L92" i="2"/>
  <c r="V93" i="2"/>
  <c r="B95" i="2"/>
  <c r="F61" i="2"/>
  <c r="L64" i="2"/>
  <c r="O68" i="2"/>
  <c r="W72" i="2"/>
  <c r="B77" i="2"/>
  <c r="D80" i="2"/>
  <c r="O82" i="2"/>
  <c r="F85" i="2"/>
  <c r="R87" i="2"/>
  <c r="D90" i="2"/>
  <c r="V91" i="2"/>
  <c r="F94" i="2"/>
  <c r="O96" i="2"/>
  <c r="J98" i="2"/>
  <c r="C100" i="2"/>
  <c r="W101" i="2"/>
  <c r="L103" i="2"/>
  <c r="K105" i="2"/>
  <c r="E107" i="2"/>
  <c r="Q108" i="2"/>
  <c r="H110" i="2"/>
  <c r="M111" i="2"/>
  <c r="F113" i="2"/>
  <c r="J114" i="2"/>
  <c r="D100" i="2"/>
  <c r="L105" i="2"/>
  <c r="R108" i="2"/>
  <c r="J110" i="2"/>
  <c r="P111" i="2"/>
  <c r="L114" i="2"/>
  <c r="L61" i="2"/>
  <c r="U68" i="2"/>
  <c r="E73" i="2"/>
  <c r="G77" i="2"/>
  <c r="G83" i="2"/>
  <c r="J85" i="2"/>
  <c r="H90" i="2"/>
  <c r="H94" i="2"/>
  <c r="O98" i="2"/>
  <c r="C102" i="2"/>
  <c r="M105" i="2"/>
  <c r="T108" i="2"/>
  <c r="X111" i="2"/>
  <c r="R114" i="2"/>
  <c r="U65" i="2"/>
  <c r="F73" i="2"/>
  <c r="T80" i="2"/>
  <c r="M83" i="2"/>
  <c r="V87" i="2"/>
  <c r="J90" i="2"/>
  <c r="V94" i="2"/>
  <c r="R98" i="2"/>
  <c r="D102" i="2"/>
  <c r="N105" i="2"/>
  <c r="U108" i="2"/>
  <c r="C112" i="2"/>
  <c r="S114" i="2"/>
  <c r="V61" i="2"/>
  <c r="G73" i="2"/>
  <c r="N83" i="2"/>
  <c r="W87" i="2"/>
  <c r="T92" i="2"/>
  <c r="U96" i="2"/>
  <c r="M100" i="2"/>
  <c r="C104" i="2"/>
  <c r="M107" i="2"/>
  <c r="N110" i="2"/>
  <c r="K113" i="2"/>
  <c r="H86" i="2"/>
  <c r="X100" i="2"/>
  <c r="U107" i="2"/>
  <c r="L112" i="2"/>
  <c r="U66" i="2"/>
  <c r="W78" i="2"/>
  <c r="N86" i="2"/>
  <c r="E93" i="2"/>
  <c r="E99" i="2"/>
  <c r="M104" i="2"/>
  <c r="F111" i="2"/>
  <c r="G67" i="2"/>
  <c r="F82" i="2"/>
  <c r="W88" i="2"/>
  <c r="R95" i="2"/>
  <c r="X102" i="2"/>
  <c r="O109" i="2"/>
  <c r="W67" i="2"/>
  <c r="G82" i="2"/>
  <c r="X88" i="2"/>
  <c r="T95" i="2"/>
  <c r="E101" i="2"/>
  <c r="M106" i="2"/>
  <c r="P112" i="2"/>
  <c r="G68" i="2"/>
  <c r="G61" i="2"/>
  <c r="G65" i="2"/>
  <c r="T68" i="2"/>
  <c r="D73" i="2"/>
  <c r="D77" i="2"/>
  <c r="L80" i="2"/>
  <c r="R82" i="2"/>
  <c r="G85" i="2"/>
  <c r="T87" i="2"/>
  <c r="E90" i="2"/>
  <c r="G92" i="2"/>
  <c r="G94" i="2"/>
  <c r="R96" i="2"/>
  <c r="N98" i="2"/>
  <c r="B102" i="2"/>
  <c r="M103" i="2"/>
  <c r="J107" i="2"/>
  <c r="G113" i="2"/>
  <c r="T65" i="2"/>
  <c r="M80" i="2"/>
  <c r="U87" i="2"/>
  <c r="M92" i="2"/>
  <c r="S96" i="2"/>
  <c r="E100" i="2"/>
  <c r="U103" i="2"/>
  <c r="K107" i="2"/>
  <c r="L110" i="2"/>
  <c r="H113" i="2"/>
  <c r="U61" i="2"/>
  <c r="U69" i="2"/>
  <c r="L77" i="2"/>
  <c r="K85" i="2"/>
  <c r="N92" i="2"/>
  <c r="T96" i="2"/>
  <c r="F100" i="2"/>
  <c r="B104" i="2"/>
  <c r="L107" i="2"/>
  <c r="M110" i="2"/>
  <c r="J113" i="2"/>
  <c r="V65" i="2"/>
  <c r="E70" i="2"/>
  <c r="M77" i="2"/>
  <c r="U80" i="2"/>
  <c r="W85" i="2"/>
  <c r="L90" i="2"/>
  <c r="D95" i="2"/>
  <c r="S98" i="2"/>
  <c r="E102" i="2"/>
  <c r="O105" i="2"/>
  <c r="D109" i="2"/>
  <c r="D112" i="2"/>
  <c r="W114" i="2"/>
  <c r="G81" i="2"/>
  <c r="N97" i="2"/>
  <c r="J104" i="2"/>
  <c r="X110" i="2"/>
  <c r="L59" i="2"/>
  <c r="W74" i="2"/>
  <c r="E84" i="2"/>
  <c r="J91" i="2"/>
  <c r="O97" i="2"/>
  <c r="B101" i="2"/>
  <c r="J106" i="2"/>
  <c r="N109" i="2"/>
  <c r="A114" i="2"/>
  <c r="U63" i="2"/>
  <c r="D71" i="2"/>
  <c r="B79" i="2"/>
  <c r="O86" i="2"/>
  <c r="L93" i="2"/>
  <c r="P97" i="2"/>
  <c r="D101" i="2"/>
  <c r="L106" i="2"/>
  <c r="G111" i="2"/>
  <c r="B114" i="2"/>
  <c r="V63" i="2"/>
  <c r="G71" i="2"/>
  <c r="D79" i="2"/>
  <c r="T86" i="2"/>
  <c r="W93" i="2"/>
  <c r="R97" i="2"/>
  <c r="B103" i="2"/>
  <c r="H108" i="2"/>
  <c r="H111" i="2"/>
  <c r="T59" i="2"/>
  <c r="E62" i="2"/>
  <c r="W65" i="2"/>
  <c r="G70" i="2"/>
  <c r="D74" i="2"/>
  <c r="O77" i="2"/>
  <c r="D81" i="2"/>
  <c r="O83" i="2"/>
  <c r="E86" i="2"/>
  <c r="B88" i="2"/>
  <c r="M90" i="2"/>
  <c r="U92" i="2"/>
  <c r="E95" i="2"/>
  <c r="V96" i="2"/>
  <c r="T98" i="2"/>
  <c r="T100" i="2"/>
  <c r="F102" i="2"/>
  <c r="D104" i="2"/>
  <c r="P105" i="2"/>
  <c r="N107" i="2"/>
  <c r="G109" i="2"/>
  <c r="O110" i="2"/>
  <c r="E112" i="2"/>
  <c r="L113" i="2"/>
  <c r="X114" i="2"/>
  <c r="G62" i="2"/>
  <c r="L66" i="2"/>
  <c r="L70" i="2"/>
  <c r="O74" i="2"/>
  <c r="T77" i="2"/>
  <c r="E81" i="2"/>
  <c r="V83" i="2"/>
  <c r="F86" i="2"/>
  <c r="N88" i="2"/>
  <c r="N90" i="2"/>
  <c r="X92" i="2"/>
  <c r="F95" i="2"/>
  <c r="G97" i="2"/>
  <c r="W98" i="2"/>
  <c r="U100" i="2"/>
  <c r="G102" i="2"/>
  <c r="G104" i="2"/>
  <c r="C106" i="2"/>
  <c r="O107" i="2"/>
  <c r="J109" i="2"/>
  <c r="P110" i="2"/>
  <c r="F112" i="2"/>
  <c r="M113" i="2"/>
  <c r="F59" i="2"/>
  <c r="L62" i="2"/>
  <c r="M66" i="2"/>
  <c r="M70" i="2"/>
  <c r="T74" i="2"/>
  <c r="L78" i="2"/>
  <c r="F81" i="2"/>
  <c r="W83" i="2"/>
  <c r="G86" i="2"/>
  <c r="T88" i="2"/>
  <c r="O90" i="2"/>
  <c r="B93" i="2"/>
  <c r="L95" i="2"/>
  <c r="M97" i="2"/>
  <c r="X98" i="2"/>
  <c r="W100" i="2"/>
  <c r="H102" i="2"/>
  <c r="H104" i="2"/>
  <c r="G106" i="2"/>
  <c r="P107" i="2"/>
  <c r="K109" i="2"/>
  <c r="Q110" i="2"/>
  <c r="G112" i="2"/>
  <c r="R113" i="2"/>
  <c r="G59" i="2"/>
  <c r="U62" i="2"/>
  <c r="T66" i="2"/>
  <c r="N70" i="2"/>
  <c r="U74" i="2"/>
  <c r="U78" i="2"/>
  <c r="D84" i="2"/>
  <c r="U88" i="2"/>
  <c r="X90" i="2"/>
  <c r="D93" i="2"/>
  <c r="M95" i="2"/>
  <c r="B99" i="2"/>
  <c r="T102" i="2"/>
  <c r="H106" i="2"/>
  <c r="L109" i="2"/>
  <c r="T113" i="2"/>
  <c r="T63" i="2"/>
  <c r="W70" i="2"/>
  <c r="O81" i="2"/>
  <c r="V88" i="2"/>
  <c r="P95" i="2"/>
  <c r="W102" i="2"/>
  <c r="V107" i="2"/>
  <c r="M112" i="2"/>
  <c r="M59" i="2"/>
  <c r="D75" i="2"/>
  <c r="F84" i="2"/>
  <c r="K91" i="2"/>
  <c r="L99" i="2"/>
  <c r="N104" i="2"/>
  <c r="E108" i="2"/>
  <c r="N112" i="2"/>
  <c r="O59" i="2"/>
  <c r="E75" i="2"/>
  <c r="M84" i="2"/>
  <c r="L91" i="2"/>
  <c r="O99" i="2"/>
  <c r="O104" i="2"/>
  <c r="P109" i="2"/>
  <c r="D114" i="2"/>
  <c r="W63" i="2"/>
  <c r="U71" i="2"/>
  <c r="M72" i="2"/>
  <c r="B85" i="2"/>
  <c r="C94" i="2"/>
  <c r="G101" i="2"/>
  <c r="L108" i="2"/>
  <c r="F114" i="2"/>
  <c r="N72" i="2"/>
  <c r="D94" i="2"/>
  <c r="P101" i="2"/>
  <c r="M108" i="2"/>
  <c r="G114" i="2"/>
  <c r="U72" i="2"/>
  <c r="E85" i="2"/>
  <c r="E94" i="2"/>
  <c r="V101" i="2"/>
  <c r="P108" i="2"/>
  <c r="H114" i="2"/>
  <c r="M75" i="2"/>
  <c r="U86" i="2"/>
  <c r="C96" i="2"/>
  <c r="D103" i="2"/>
  <c r="R109" i="2"/>
  <c r="O75" i="2"/>
  <c r="D87" i="2"/>
  <c r="J96" i="2"/>
  <c r="E103" i="2"/>
  <c r="U59" i="2"/>
  <c r="T97" i="2"/>
  <c r="F79" i="2"/>
  <c r="U97" i="2"/>
  <c r="U60" i="2"/>
  <c r="K111" i="2"/>
  <c r="R89" i="2"/>
  <c r="L111" i="2"/>
  <c r="M91" i="2"/>
  <c r="P99" i="2"/>
  <c r="G64" i="2"/>
  <c r="U99" i="2"/>
  <c r="O91" i="2"/>
  <c r="X112" i="2"/>
  <c r="M68" i="2"/>
  <c r="B113" i="2"/>
  <c r="B94" i="2"/>
  <c r="E114" i="2"/>
  <c r="D85" i="2"/>
  <c r="T109" i="2"/>
  <c r="F110" i="2"/>
  <c r="F89" i="2"/>
  <c r="V104" i="2"/>
  <c r="V59" i="2"/>
  <c r="E105" i="2"/>
  <c r="L89" i="2"/>
  <c r="V97" i="2"/>
  <c r="O79" i="2"/>
  <c r="G105" i="2"/>
  <c r="E64" i="2"/>
  <c r="T112" i="2"/>
  <c r="N91" i="2"/>
  <c r="O106" i="2"/>
  <c r="L68" i="2"/>
  <c r="R106" i="2"/>
  <c r="N82" i="2"/>
  <c r="W99" i="2"/>
  <c r="X84" i="2"/>
  <c r="F101" i="2"/>
  <c r="G76" i="2"/>
  <c r="M87" i="2"/>
  <c r="M96" i="2"/>
  <c r="F103" i="2"/>
  <c r="A110" i="2"/>
  <c r="O76" i="2"/>
  <c r="P87" i="2"/>
  <c r="N96" i="2"/>
  <c r="K103" i="2"/>
  <c r="E79" i="2"/>
  <c r="I111" i="2"/>
  <c r="G89" i="2"/>
  <c r="J111" i="2"/>
  <c r="G79" i="2"/>
  <c r="F105" i="2"/>
  <c r="D64" i="2"/>
  <c r="C98" i="2"/>
  <c r="J82" i="2"/>
  <c r="N106" i="2"/>
  <c r="L82" i="2"/>
  <c r="U112" i="2"/>
  <c r="M82" i="2"/>
  <c r="V99" i="2"/>
  <c r="P91" i="2"/>
  <c r="S106" i="2"/>
  <c r="N68" i="2"/>
  <c r="J108" i="2"/>
  <c r="A1" i="2" a="1"/>
  <c r="H2" i="1"/>
  <c r="J1" i="2" l="1"/>
  <c r="Z1" i="2"/>
  <c r="K2" i="2"/>
  <c r="AA2" i="2"/>
  <c r="L3" i="2"/>
  <c r="AB3" i="2"/>
  <c r="M4" i="2"/>
  <c r="AC4" i="2"/>
  <c r="N5" i="2"/>
  <c r="AD5" i="2"/>
  <c r="O6" i="2"/>
  <c r="AE6" i="2"/>
  <c r="P7" i="2"/>
  <c r="A8" i="2"/>
  <c r="Q8" i="2"/>
  <c r="B9" i="2"/>
  <c r="R9" i="2"/>
  <c r="C10" i="2"/>
  <c r="S10" i="2"/>
  <c r="D11" i="2"/>
  <c r="T11" i="2"/>
  <c r="E12" i="2"/>
  <c r="U12" i="2"/>
  <c r="F13" i="2"/>
  <c r="V13" i="2"/>
  <c r="G14" i="2"/>
  <c r="W14" i="2"/>
  <c r="H15" i="2"/>
  <c r="X15" i="2"/>
  <c r="I16" i="2"/>
  <c r="Y16" i="2"/>
  <c r="J17" i="2"/>
  <c r="Z17" i="2"/>
  <c r="K18" i="2"/>
  <c r="AA18" i="2"/>
  <c r="L19" i="2"/>
  <c r="AB19" i="2"/>
  <c r="M20" i="2"/>
  <c r="AC20" i="2"/>
  <c r="N21" i="2"/>
  <c r="AD21" i="2"/>
  <c r="O22" i="2"/>
  <c r="AE22" i="2"/>
  <c r="P23" i="2"/>
  <c r="A24" i="2"/>
  <c r="Q24" i="2"/>
  <c r="B25" i="2"/>
  <c r="R25" i="2"/>
  <c r="C26" i="2"/>
  <c r="S26" i="2"/>
  <c r="D27" i="2"/>
  <c r="T27" i="2"/>
  <c r="E28" i="2"/>
  <c r="U28" i="2"/>
  <c r="F29" i="2"/>
  <c r="V29" i="2"/>
  <c r="G30" i="2"/>
  <c r="W30" i="2"/>
  <c r="H31" i="2"/>
  <c r="X31" i="2"/>
  <c r="I32" i="2"/>
  <c r="Y32" i="2"/>
  <c r="J33" i="2"/>
  <c r="Z33" i="2"/>
  <c r="K34" i="2"/>
  <c r="AA34" i="2"/>
  <c r="L35" i="2"/>
  <c r="AB35" i="2"/>
  <c r="M36" i="2"/>
  <c r="AC36" i="2"/>
  <c r="N37" i="2"/>
  <c r="AD37" i="2"/>
  <c r="O38" i="2"/>
  <c r="AE38" i="2"/>
  <c r="P39" i="2"/>
  <c r="A40" i="2"/>
  <c r="Q40" i="2"/>
  <c r="B41" i="2"/>
  <c r="R41" i="2"/>
  <c r="C42" i="2"/>
  <c r="S42" i="2"/>
  <c r="D43" i="2"/>
  <c r="T43" i="2"/>
  <c r="E44" i="2"/>
  <c r="U44" i="2"/>
  <c r="K1" i="2"/>
  <c r="AA1" i="2"/>
  <c r="L2" i="2"/>
  <c r="AB2" i="2"/>
  <c r="M3" i="2"/>
  <c r="AC3" i="2"/>
  <c r="N4" i="2"/>
  <c r="AD4" i="2"/>
  <c r="O5" i="2"/>
  <c r="AE5" i="2"/>
  <c r="P6" i="2"/>
  <c r="A7" i="2"/>
  <c r="Q7" i="2"/>
  <c r="B8" i="2"/>
  <c r="R8" i="2"/>
  <c r="C9" i="2"/>
  <c r="S9" i="2"/>
  <c r="D10" i="2"/>
  <c r="T10" i="2"/>
  <c r="E11" i="2"/>
  <c r="U11" i="2"/>
  <c r="F12" i="2"/>
  <c r="V12" i="2"/>
  <c r="G13" i="2"/>
  <c r="W13" i="2"/>
  <c r="H14" i="2"/>
  <c r="X14" i="2"/>
  <c r="I15" i="2"/>
  <c r="Y15" i="2"/>
  <c r="J16" i="2"/>
  <c r="Z16" i="2"/>
  <c r="K17" i="2"/>
  <c r="AA17" i="2"/>
  <c r="L18" i="2"/>
  <c r="AB18" i="2"/>
  <c r="M19" i="2"/>
  <c r="AC19" i="2"/>
  <c r="N20" i="2"/>
  <c r="AD20" i="2"/>
  <c r="O21" i="2"/>
  <c r="AE21" i="2"/>
  <c r="P22" i="2"/>
  <c r="A23" i="2"/>
  <c r="Q23" i="2"/>
  <c r="B24" i="2"/>
  <c r="R24" i="2"/>
  <c r="C25" i="2"/>
  <c r="S25" i="2"/>
  <c r="D26" i="2"/>
  <c r="T26" i="2"/>
  <c r="E27" i="2"/>
  <c r="U27" i="2"/>
  <c r="F28" i="2"/>
  <c r="V28" i="2"/>
  <c r="G29" i="2"/>
  <c r="W29" i="2"/>
  <c r="H30" i="2"/>
  <c r="X30" i="2"/>
  <c r="I31" i="2"/>
  <c r="Y31" i="2"/>
  <c r="J32" i="2"/>
  <c r="Z32" i="2"/>
  <c r="K33" i="2"/>
  <c r="AA33" i="2"/>
  <c r="L34" i="2"/>
  <c r="AB34" i="2"/>
  <c r="M35" i="2"/>
  <c r="AC35" i="2"/>
  <c r="N36" i="2"/>
  <c r="AD36" i="2"/>
  <c r="O37" i="2"/>
  <c r="AE37" i="2"/>
  <c r="P38" i="2"/>
  <c r="A39" i="2"/>
  <c r="Q39" i="2"/>
  <c r="B40" i="2"/>
  <c r="R40" i="2"/>
  <c r="C41" i="2"/>
  <c r="S41" i="2"/>
  <c r="N1" i="2"/>
  <c r="AD1" i="2"/>
  <c r="O2" i="2"/>
  <c r="AE2" i="2"/>
  <c r="P3" i="2"/>
  <c r="A4" i="2"/>
  <c r="Q4" i="2"/>
  <c r="B5" i="2"/>
  <c r="R5" i="2"/>
  <c r="C6" i="2"/>
  <c r="S6" i="2"/>
  <c r="D7" i="2"/>
  <c r="T7" i="2"/>
  <c r="E8" i="2"/>
  <c r="U8" i="2"/>
  <c r="F9" i="2"/>
  <c r="V9" i="2"/>
  <c r="G10" i="2"/>
  <c r="W10" i="2"/>
  <c r="H11" i="2"/>
  <c r="X11" i="2"/>
  <c r="I12" i="2"/>
  <c r="Y12" i="2"/>
  <c r="J13" i="2"/>
  <c r="Z13" i="2"/>
  <c r="K14" i="2"/>
  <c r="AA14" i="2"/>
  <c r="L15" i="2"/>
  <c r="AB15" i="2"/>
  <c r="M16" i="2"/>
  <c r="AC16" i="2"/>
  <c r="N17" i="2"/>
  <c r="AD17" i="2"/>
  <c r="O18" i="2"/>
  <c r="AE18" i="2"/>
  <c r="P19" i="2"/>
  <c r="A20" i="2"/>
  <c r="Q20" i="2"/>
  <c r="B21" i="2"/>
  <c r="R21" i="2"/>
  <c r="C22" i="2"/>
  <c r="S22" i="2"/>
  <c r="D23" i="2"/>
  <c r="T23" i="2"/>
  <c r="E24" i="2"/>
  <c r="U24" i="2"/>
  <c r="F25" i="2"/>
  <c r="V25" i="2"/>
  <c r="G26" i="2"/>
  <c r="W26" i="2"/>
  <c r="H27" i="2"/>
  <c r="X27" i="2"/>
  <c r="I28" i="2"/>
  <c r="Y28" i="2"/>
  <c r="J29" i="2"/>
  <c r="Z29" i="2"/>
  <c r="K30" i="2"/>
  <c r="AA30" i="2"/>
  <c r="L31" i="2"/>
  <c r="AB31" i="2"/>
  <c r="M32" i="2"/>
  <c r="AC32" i="2"/>
  <c r="N33" i="2"/>
  <c r="AD33" i="2"/>
  <c r="O34" i="2"/>
  <c r="AE34" i="2"/>
  <c r="P35" i="2"/>
  <c r="A36" i="2"/>
  <c r="Q36" i="2"/>
  <c r="B37" i="2"/>
  <c r="R37" i="2"/>
  <c r="C38" i="2"/>
  <c r="S38" i="2"/>
  <c r="D39" i="2"/>
  <c r="T39" i="2"/>
  <c r="E40" i="2"/>
  <c r="U40" i="2"/>
  <c r="F41" i="2"/>
  <c r="V41" i="2"/>
  <c r="G42" i="2"/>
  <c r="W42" i="2"/>
  <c r="H43" i="2"/>
  <c r="X43" i="2"/>
  <c r="I44" i="2"/>
  <c r="Y44" i="2"/>
  <c r="L1" i="2"/>
  <c r="A2" i="2"/>
  <c r="T2" i="2"/>
  <c r="H3" i="2"/>
  <c r="AA3" i="2"/>
  <c r="R4" i="2"/>
  <c r="F5" i="2"/>
  <c r="Y5" i="2"/>
  <c r="M6" i="2"/>
  <c r="C7" i="2"/>
  <c r="W7" i="2"/>
  <c r="K8" i="2"/>
  <c r="AD8" i="2"/>
  <c r="T9" i="2"/>
  <c r="I10" i="2"/>
  <c r="AB10" i="2"/>
  <c r="P11" i="2"/>
  <c r="D12" i="2"/>
  <c r="Z12" i="2"/>
  <c r="N13" i="2"/>
  <c r="B14" i="2"/>
  <c r="U14" i="2"/>
  <c r="K15" i="2"/>
  <c r="AE15" i="2"/>
  <c r="S16" i="2"/>
  <c r="G17" i="2"/>
  <c r="AB17" i="2"/>
  <c r="Q18" i="2"/>
  <c r="E19" i="2"/>
  <c r="X19" i="2"/>
  <c r="L20" i="2"/>
  <c r="C21" i="2"/>
  <c r="V21" i="2"/>
  <c r="J22" i="2"/>
  <c r="AC22" i="2"/>
  <c r="S23" i="2"/>
  <c r="H24" i="2"/>
  <c r="AA24" i="2"/>
  <c r="O25" i="2"/>
  <c r="E26" i="2"/>
  <c r="Y26" i="2"/>
  <c r="M27" i="2"/>
  <c r="A28" i="2"/>
  <c r="T28" i="2"/>
  <c r="K29" i="2"/>
  <c r="AD29" i="2"/>
  <c r="R30" i="2"/>
  <c r="F31" i="2"/>
  <c r="AA31" i="2"/>
  <c r="P32" i="2"/>
  <c r="D33" i="2"/>
  <c r="W33" i="2"/>
  <c r="M34" i="2"/>
  <c r="B35" i="2"/>
  <c r="U35" i="2"/>
  <c r="I36" i="2"/>
  <c r="AB36" i="2"/>
  <c r="S37" i="2"/>
  <c r="G38" i="2"/>
  <c r="Z38" i="2"/>
  <c r="N39" i="2"/>
  <c r="D40" i="2"/>
  <c r="X40" i="2"/>
  <c r="L41" i="2"/>
  <c r="AE41" i="2"/>
  <c r="R42" i="2"/>
  <c r="F43" i="2"/>
  <c r="Y43" i="2"/>
  <c r="L44" i="2"/>
  <c r="AD44" i="2"/>
  <c r="O45" i="2"/>
  <c r="AE45" i="2"/>
  <c r="P46" i="2"/>
  <c r="A47" i="2"/>
  <c r="Q47" i="2"/>
  <c r="O1" i="2"/>
  <c r="V2" i="2"/>
  <c r="J3" i="2"/>
  <c r="AE3" i="2"/>
  <c r="T4" i="2"/>
  <c r="H5" i="2"/>
  <c r="AA5" i="2"/>
  <c r="Q6" i="2"/>
  <c r="F7" i="2"/>
  <c r="Y7" i="2"/>
  <c r="M1" i="2"/>
  <c r="B2" i="2"/>
  <c r="U2" i="2"/>
  <c r="I3" i="2"/>
  <c r="AD3" i="2"/>
  <c r="S4" i="2"/>
  <c r="G5" i="2"/>
  <c r="Z5" i="2"/>
  <c r="N6" i="2"/>
  <c r="E7" i="2"/>
  <c r="X7" i="2"/>
  <c r="L8" i="2"/>
  <c r="AE8" i="2"/>
  <c r="U9" i="2"/>
  <c r="J10" i="2"/>
  <c r="AC10" i="2"/>
  <c r="Q11" i="2"/>
  <c r="G12" i="2"/>
  <c r="AA12" i="2"/>
  <c r="O13" i="2"/>
  <c r="C14" i="2"/>
  <c r="V14" i="2"/>
  <c r="M15" i="2"/>
  <c r="A16" i="2"/>
  <c r="T16" i="2"/>
  <c r="H17" i="2"/>
  <c r="AC17" i="2"/>
  <c r="R18" i="2"/>
  <c r="F19" i="2"/>
  <c r="Y19" i="2"/>
  <c r="O20" i="2"/>
  <c r="D21" i="2"/>
  <c r="W21" i="2"/>
  <c r="K22" i="2"/>
  <c r="AD22" i="2"/>
  <c r="U23" i="2"/>
  <c r="I24" i="2"/>
  <c r="AB24" i="2"/>
  <c r="P25" i="2"/>
  <c r="F26" i="2"/>
  <c r="Z26" i="2"/>
  <c r="N27" i="2"/>
  <c r="B28" i="2"/>
  <c r="W28" i="2"/>
  <c r="L29" i="2"/>
  <c r="AE29" i="2"/>
  <c r="S30" i="2"/>
  <c r="G31" i="2"/>
  <c r="AC31" i="2"/>
  <c r="Q32" i="2"/>
  <c r="E33" i="2"/>
  <c r="X33" i="2"/>
  <c r="N34" i="2"/>
  <c r="C35" i="2"/>
  <c r="V35" i="2"/>
  <c r="J36" i="2"/>
  <c r="AE36" i="2"/>
  <c r="T37" i="2"/>
  <c r="H38" i="2"/>
  <c r="AA38" i="2"/>
  <c r="O39" i="2"/>
  <c r="F40" i="2"/>
  <c r="Y40" i="2"/>
  <c r="M41" i="2"/>
  <c r="A42" i="2"/>
  <c r="T42" i="2"/>
  <c r="G43" i="2"/>
  <c r="Z43" i="2"/>
  <c r="M44" i="2"/>
  <c r="AE44" i="2"/>
  <c r="P45" i="2"/>
  <c r="A46" i="2"/>
  <c r="Q46" i="2"/>
  <c r="B47" i="2"/>
  <c r="R47" i="2"/>
  <c r="Q1" i="2"/>
  <c r="E2" i="2"/>
  <c r="X2" i="2"/>
  <c r="N3" i="2"/>
  <c r="C4" i="2"/>
  <c r="V4" i="2"/>
  <c r="J5" i="2"/>
  <c r="AC5" i="2"/>
  <c r="T6" i="2"/>
  <c r="H7" i="2"/>
  <c r="AA7" i="2"/>
  <c r="O8" i="2"/>
  <c r="E9" i="2"/>
  <c r="Y9" i="2"/>
  <c r="M10" i="2"/>
  <c r="A11" i="2"/>
  <c r="V11" i="2"/>
  <c r="K12" i="2"/>
  <c r="AD12" i="2"/>
  <c r="R13" i="2"/>
  <c r="F14" i="2"/>
  <c r="AB14" i="2"/>
  <c r="P15" i="2"/>
  <c r="D16" i="2"/>
  <c r="W16" i="2"/>
  <c r="M17" i="2"/>
  <c r="B18" i="2"/>
  <c r="U18" i="2"/>
  <c r="I19" i="2"/>
  <c r="AD19" i="2"/>
  <c r="S20" i="2"/>
  <c r="G21" i="2"/>
  <c r="Z21" i="2"/>
  <c r="N22" i="2"/>
  <c r="E23" i="2"/>
  <c r="X23" i="2"/>
  <c r="L24" i="2"/>
  <c r="AE24" i="2"/>
  <c r="U25" i="2"/>
  <c r="J26" i="2"/>
  <c r="AC26" i="2"/>
  <c r="Q27" i="2"/>
  <c r="G28" i="2"/>
  <c r="AA28" i="2"/>
  <c r="O29" i="2"/>
  <c r="C30" i="2"/>
  <c r="V30" i="2"/>
  <c r="M31" i="2"/>
  <c r="A32" i="2"/>
  <c r="T32" i="2"/>
  <c r="H33" i="2"/>
  <c r="AC33" i="2"/>
  <c r="R34" i="2"/>
  <c r="F35" i="2"/>
  <c r="Y35" i="2"/>
  <c r="O36" i="2"/>
  <c r="D37" i="2"/>
  <c r="W37" i="2"/>
  <c r="K38" i="2"/>
  <c r="AD38" i="2"/>
  <c r="U39" i="2"/>
  <c r="I40" i="2"/>
  <c r="AB40" i="2"/>
  <c r="P41" i="2"/>
  <c r="E42" i="2"/>
  <c r="X42" i="2"/>
  <c r="K43" i="2"/>
  <c r="AC43" i="2"/>
  <c r="P44" i="2"/>
  <c r="C45" i="2"/>
  <c r="S45" i="2"/>
  <c r="D46" i="2"/>
  <c r="T46" i="2"/>
  <c r="E47" i="2"/>
  <c r="U47" i="2"/>
  <c r="R1" i="2"/>
  <c r="F2" i="2"/>
  <c r="Y2" i="2"/>
  <c r="O3" i="2"/>
  <c r="D4" i="2"/>
  <c r="W4" i="2"/>
  <c r="K5" i="2"/>
  <c r="A6" i="2"/>
  <c r="U6" i="2"/>
  <c r="I7" i="2"/>
  <c r="P1" i="2"/>
  <c r="J2" i="2"/>
  <c r="F3" i="2"/>
  <c r="G4" i="2"/>
  <c r="C5" i="2"/>
  <c r="D6" i="2"/>
  <c r="AB6" i="2"/>
  <c r="AB7" i="2"/>
  <c r="V8" i="2"/>
  <c r="M9" i="2"/>
  <c r="F10" i="2"/>
  <c r="AE10" i="2"/>
  <c r="Z11" i="2"/>
  <c r="Q12" i="2"/>
  <c r="K13" i="2"/>
  <c r="D14" i="2"/>
  <c r="AD14" i="2"/>
  <c r="U15" i="2"/>
  <c r="O16" i="2"/>
  <c r="F17" i="2"/>
  <c r="C18" i="2"/>
  <c r="Y18" i="2"/>
  <c r="S19" i="2"/>
  <c r="J20" i="2"/>
  <c r="F21" i="2"/>
  <c r="AC21" i="2"/>
  <c r="W22" i="2"/>
  <c r="N23" i="2"/>
  <c r="J24" i="2"/>
  <c r="D25" i="2"/>
  <c r="AA25" i="2"/>
  <c r="R26" i="2"/>
  <c r="L27" i="2"/>
  <c r="H28" i="2"/>
  <c r="AE28" i="2"/>
  <c r="X29" i="2"/>
  <c r="P30" i="2"/>
  <c r="K31" i="2"/>
  <c r="D32" i="2"/>
  <c r="AB32" i="2"/>
  <c r="T33" i="2"/>
  <c r="P34" i="2"/>
  <c r="H35" i="2"/>
  <c r="B36" i="2"/>
  <c r="X36" i="2"/>
  <c r="Q37" i="2"/>
  <c r="L38" i="2"/>
  <c r="F39" i="2"/>
  <c r="AB39" i="2"/>
  <c r="V40" i="2"/>
  <c r="O41" i="2"/>
  <c r="I42" i="2"/>
  <c r="AD42" i="2"/>
  <c r="U43" i="2"/>
  <c r="N44" i="2"/>
  <c r="E45" i="2"/>
  <c r="X45" i="2"/>
  <c r="L46" i="2"/>
  <c r="AE46" i="2"/>
  <c r="V47" i="2"/>
  <c r="V43" i="2"/>
  <c r="Y45" i="2"/>
  <c r="C47" i="2"/>
  <c r="T1" i="2"/>
  <c r="K3" i="2"/>
  <c r="I4" i="2"/>
  <c r="E5" i="2"/>
  <c r="AD6" i="2"/>
  <c r="X8" i="2"/>
  <c r="K10" i="2"/>
  <c r="AB11" i="2"/>
  <c r="M13" i="2"/>
  <c r="A15" i="2"/>
  <c r="Q16" i="2"/>
  <c r="E18" i="2"/>
  <c r="U19" i="2"/>
  <c r="I21" i="2"/>
  <c r="Y22" i="2"/>
  <c r="R23" i="2"/>
  <c r="G25" i="2"/>
  <c r="V26" i="2"/>
  <c r="K28" i="2"/>
  <c r="AA29" i="2"/>
  <c r="T30" i="2"/>
  <c r="F32" i="2"/>
  <c r="AE32" i="2"/>
  <c r="S34" i="2"/>
  <c r="J35" i="2"/>
  <c r="Z36" i="2"/>
  <c r="V37" i="2"/>
  <c r="H39" i="2"/>
  <c r="AD39" i="2"/>
  <c r="T41" i="2"/>
  <c r="A43" i="2"/>
  <c r="Q44" i="2"/>
  <c r="Z45" i="2"/>
  <c r="D47" i="2"/>
  <c r="U1" i="2"/>
  <c r="Q3" i="2"/>
  <c r="J4" i="2"/>
  <c r="I5" i="2"/>
  <c r="G6" i="2"/>
  <c r="B7" i="2"/>
  <c r="AE7" i="2"/>
  <c r="Y8" i="2"/>
  <c r="P9" i="2"/>
  <c r="L10" i="2"/>
  <c r="F11" i="2"/>
  <c r="AC11" i="2"/>
  <c r="T12" i="2"/>
  <c r="P13" i="2"/>
  <c r="J14" i="2"/>
  <c r="B15" i="2"/>
  <c r="Z15" i="2"/>
  <c r="R16" i="2"/>
  <c r="O17" i="2"/>
  <c r="F18" i="2"/>
  <c r="AD18" i="2"/>
  <c r="V19" i="2"/>
  <c r="R20" i="2"/>
  <c r="J21" i="2"/>
  <c r="D22" i="2"/>
  <c r="Z22" i="2"/>
  <c r="V23" i="2"/>
  <c r="N24" i="2"/>
  <c r="AD25" i="2"/>
  <c r="X26" i="2"/>
  <c r="R27" i="2"/>
  <c r="L28" i="2"/>
  <c r="C29" i="2"/>
  <c r="AB29" i="2"/>
  <c r="U30" i="2"/>
  <c r="P31" i="2"/>
  <c r="G32" i="2"/>
  <c r="A33" i="2"/>
  <c r="Y33" i="2"/>
  <c r="T34" i="2"/>
  <c r="K35" i="2"/>
  <c r="AA36" i="2"/>
  <c r="X37" i="2"/>
  <c r="Q38" i="2"/>
  <c r="I39" i="2"/>
  <c r="AE39" i="2"/>
  <c r="AA40" i="2"/>
  <c r="U41" i="2"/>
  <c r="S1" i="2"/>
  <c r="M2" i="2"/>
  <c r="G3" i="2"/>
  <c r="H4" i="2"/>
  <c r="D5" i="2"/>
  <c r="E6" i="2"/>
  <c r="AC6" i="2"/>
  <c r="AC7" i="2"/>
  <c r="W8" i="2"/>
  <c r="N9" i="2"/>
  <c r="H10" i="2"/>
  <c r="B11" i="2"/>
  <c r="AA11" i="2"/>
  <c r="R12" i="2"/>
  <c r="L13" i="2"/>
  <c r="E14" i="2"/>
  <c r="AE14" i="2"/>
  <c r="V15" i="2"/>
  <c r="P16" i="2"/>
  <c r="I17" i="2"/>
  <c r="D18" i="2"/>
  <c r="Z18" i="2"/>
  <c r="T19" i="2"/>
  <c r="K20" i="2"/>
  <c r="H21" i="2"/>
  <c r="A22" i="2"/>
  <c r="X22" i="2"/>
  <c r="O23" i="2"/>
  <c r="K24" i="2"/>
  <c r="E25" i="2"/>
  <c r="AB25" i="2"/>
  <c r="U26" i="2"/>
  <c r="O27" i="2"/>
  <c r="J28" i="2"/>
  <c r="A29" i="2"/>
  <c r="Y29" i="2"/>
  <c r="Q30" i="2"/>
  <c r="N31" i="2"/>
  <c r="E32" i="2"/>
  <c r="AD32" i="2"/>
  <c r="U33" i="2"/>
  <c r="Q34" i="2"/>
  <c r="I35" i="2"/>
  <c r="C36" i="2"/>
  <c r="Y36" i="2"/>
  <c r="U37" i="2"/>
  <c r="M38" i="2"/>
  <c r="G39" i="2"/>
  <c r="AC39" i="2"/>
  <c r="W40" i="2"/>
  <c r="Q41" i="2"/>
  <c r="J42" i="2"/>
  <c r="AE42" i="2"/>
  <c r="O44" i="2"/>
  <c r="F45" i="2"/>
  <c r="M46" i="2"/>
  <c r="W47" i="2"/>
  <c r="N2" i="2"/>
  <c r="F6" i="2"/>
  <c r="AD7" i="2"/>
  <c r="O9" i="2"/>
  <c r="C11" i="2"/>
  <c r="S12" i="2"/>
  <c r="I14" i="2"/>
  <c r="W15" i="2"/>
  <c r="L17" i="2"/>
  <c r="AC18" i="2"/>
  <c r="P20" i="2"/>
  <c r="B22" i="2"/>
  <c r="M24" i="2"/>
  <c r="AC25" i="2"/>
  <c r="P27" i="2"/>
  <c r="B29" i="2"/>
  <c r="O31" i="2"/>
  <c r="V33" i="2"/>
  <c r="D36" i="2"/>
  <c r="N38" i="2"/>
  <c r="Z40" i="2"/>
  <c r="K42" i="2"/>
  <c r="W43" i="2"/>
  <c r="G45" i="2"/>
  <c r="N46" i="2"/>
  <c r="X47" i="2"/>
  <c r="P2" i="2"/>
  <c r="H25" i="2"/>
  <c r="V1" i="2"/>
  <c r="Q2" i="2"/>
  <c r="R3" i="2"/>
  <c r="K4" i="2"/>
  <c r="L5" i="2"/>
  <c r="H6" i="2"/>
  <c r="G7" i="2"/>
  <c r="C8" i="2"/>
  <c r="Z8" i="2"/>
  <c r="Q9" i="2"/>
  <c r="N10" i="2"/>
  <c r="G11" i="2"/>
  <c r="AD11" i="2"/>
  <c r="W12" i="2"/>
  <c r="Q13" i="2"/>
  <c r="L14" i="2"/>
  <c r="C15" i="2"/>
  <c r="AA15" i="2"/>
  <c r="U16" i="2"/>
  <c r="P17" i="2"/>
  <c r="G18" i="2"/>
  <c r="A19" i="2"/>
  <c r="W19" i="2"/>
  <c r="T20" i="2"/>
  <c r="K21" i="2"/>
  <c r="E22" i="2"/>
  <c r="AA22" i="2"/>
  <c r="W23" i="2"/>
  <c r="O24" i="2"/>
  <c r="I25" i="2"/>
  <c r="AE25" i="2"/>
  <c r="AA26" i="2"/>
  <c r="S27" i="2"/>
  <c r="M28" i="2"/>
  <c r="D29" i="2"/>
  <c r="AC29" i="2"/>
  <c r="Y30" i="2"/>
  <c r="Q31" i="2"/>
  <c r="H32" i="2"/>
  <c r="B33" i="2"/>
  <c r="AB33" i="2"/>
  <c r="U34" i="2"/>
  <c r="N35" i="2"/>
  <c r="F36" i="2"/>
  <c r="A37" i="2"/>
  <c r="Y37" i="2"/>
  <c r="R38" i="2"/>
  <c r="J39" i="2"/>
  <c r="C40" i="2"/>
  <c r="AC40" i="2"/>
  <c r="W41" i="2"/>
  <c r="M42" i="2"/>
  <c r="C43" i="2"/>
  <c r="AB43" i="2"/>
  <c r="S44" i="2"/>
  <c r="I45" i="2"/>
  <c r="AB45" i="2"/>
  <c r="R46" i="2"/>
  <c r="G47" i="2"/>
  <c r="Z47" i="2"/>
  <c r="W1" i="2"/>
  <c r="R2" i="2"/>
  <c r="S3" i="2"/>
  <c r="L4" i="2"/>
  <c r="M5" i="2"/>
  <c r="I6" i="2"/>
  <c r="J7" i="2"/>
  <c r="D8" i="2"/>
  <c r="AA8" i="2"/>
  <c r="W9" i="2"/>
  <c r="O10" i="2"/>
  <c r="I11" i="2"/>
  <c r="AE11" i="2"/>
  <c r="X12" i="2"/>
  <c r="S13" i="2"/>
  <c r="M14" i="2"/>
  <c r="D15" i="2"/>
  <c r="AC15" i="2"/>
  <c r="V16" i="2"/>
  <c r="Q17" i="2"/>
  <c r="H18" i="2"/>
  <c r="B19" i="2"/>
  <c r="Z19" i="2"/>
  <c r="U20" i="2"/>
  <c r="L21" i="2"/>
  <c r="F22" i="2"/>
  <c r="AB22" i="2"/>
  <c r="Y23" i="2"/>
  <c r="P24" i="2"/>
  <c r="J25" i="2"/>
  <c r="A26" i="2"/>
  <c r="AB26" i="2"/>
  <c r="V27" i="2"/>
  <c r="N28" i="2"/>
  <c r="E29" i="2"/>
  <c r="A30" i="2"/>
  <c r="Z30" i="2"/>
  <c r="R31" i="2"/>
  <c r="K32" i="2"/>
  <c r="C33" i="2"/>
  <c r="AE33" i="2"/>
  <c r="V34" i="2"/>
  <c r="O35" i="2"/>
  <c r="G36" i="2"/>
  <c r="C37" i="2"/>
  <c r="Z37" i="2"/>
  <c r="T38" i="2"/>
  <c r="K39" i="2"/>
  <c r="G40" i="2"/>
  <c r="AD40" i="2"/>
  <c r="X41" i="2"/>
  <c r="N42" i="2"/>
  <c r="E43" i="2"/>
  <c r="AD43" i="2"/>
  <c r="T44" i="2"/>
  <c r="J45" i="2"/>
  <c r="AC45" i="2"/>
  <c r="S46" i="2"/>
  <c r="H47" i="2"/>
  <c r="AA47" i="2"/>
  <c r="Y1" i="2"/>
  <c r="C3" i="2"/>
  <c r="X4" i="2"/>
  <c r="B6" i="2"/>
  <c r="R7" i="2"/>
  <c r="AC8" i="2"/>
  <c r="A10" i="2"/>
  <c r="M11" i="2"/>
  <c r="P12" i="2"/>
  <c r="AB13" i="2"/>
  <c r="F15" i="2"/>
  <c r="K16" i="2"/>
  <c r="U17" i="2"/>
  <c r="X18" i="2"/>
  <c r="E20" i="2"/>
  <c r="P21" i="2"/>
  <c r="T22" i="2"/>
  <c r="AC23" i="2"/>
  <c r="A25" i="2"/>
  <c r="M26" i="2"/>
  <c r="Y27" i="2"/>
  <c r="AB28" i="2"/>
  <c r="F30" i="2"/>
  <c r="J31" i="2"/>
  <c r="U32" i="2"/>
  <c r="B34" i="2"/>
  <c r="D35" i="2"/>
  <c r="L36" i="2"/>
  <c r="M37" i="2"/>
  <c r="Y38" i="2"/>
  <c r="H40" i="2"/>
  <c r="I41" i="2"/>
  <c r="P42" i="2"/>
  <c r="P43" i="2"/>
  <c r="V44" i="2"/>
  <c r="R45" i="2"/>
  <c r="O46" i="2"/>
  <c r="M47" i="2"/>
  <c r="AC1" i="2"/>
  <c r="Z4" i="2"/>
  <c r="K6" i="2"/>
  <c r="U7" i="2"/>
  <c r="D9" i="2"/>
  <c r="E10" i="2"/>
  <c r="O11" i="2"/>
  <c r="AC12" i="2"/>
  <c r="AD13" i="2"/>
  <c r="J15" i="2"/>
  <c r="W17" i="2"/>
  <c r="D19" i="2"/>
  <c r="G20" i="2"/>
  <c r="S21" i="2"/>
  <c r="AE23" i="2"/>
  <c r="L25" i="2"/>
  <c r="O26" i="2"/>
  <c r="AD28" i="2"/>
  <c r="J30" i="2"/>
  <c r="W32" i="2"/>
  <c r="D34" i="2"/>
  <c r="R36" i="2"/>
  <c r="AC38" i="2"/>
  <c r="K41" i="2"/>
  <c r="R43" i="2"/>
  <c r="U45" i="2"/>
  <c r="O47" i="2"/>
  <c r="T3" i="2"/>
  <c r="AA4" i="2"/>
  <c r="L6" i="2"/>
  <c r="V7" i="2"/>
  <c r="G9" i="2"/>
  <c r="R11" i="2"/>
  <c r="AE12" i="2"/>
  <c r="N15" i="2"/>
  <c r="X16" i="2"/>
  <c r="G19" i="2"/>
  <c r="T21" i="2"/>
  <c r="C24" i="2"/>
  <c r="P26" i="2"/>
  <c r="H29" i="2"/>
  <c r="U31" i="2"/>
  <c r="E34" i="2"/>
  <c r="S36" i="2"/>
  <c r="B39" i="2"/>
  <c r="N41" i="2"/>
  <c r="S43" i="2"/>
  <c r="V45" i="2"/>
  <c r="P47" i="2"/>
  <c r="B1" i="2"/>
  <c r="X6" i="2"/>
  <c r="K9" i="2"/>
  <c r="A12" i="2"/>
  <c r="S15" i="2"/>
  <c r="I18" i="2"/>
  <c r="X20" i="2"/>
  <c r="S24" i="2"/>
  <c r="A27" i="2"/>
  <c r="AB30" i="2"/>
  <c r="I33" i="2"/>
  <c r="W36" i="2"/>
  <c r="M39" i="2"/>
  <c r="AB42" i="2"/>
  <c r="A45" i="2"/>
  <c r="AB47" i="2"/>
  <c r="C1" i="2"/>
  <c r="Y6" i="2"/>
  <c r="L9" i="2"/>
  <c r="B12" i="2"/>
  <c r="Q14" i="2"/>
  <c r="J18" i="2"/>
  <c r="Y20" i="2"/>
  <c r="T24" i="2"/>
  <c r="B27" i="2"/>
  <c r="Q29" i="2"/>
  <c r="L33" i="2"/>
  <c r="X35" i="2"/>
  <c r="R39" i="2"/>
  <c r="AC41" i="2"/>
  <c r="B45" i="2"/>
  <c r="AB46" i="2"/>
  <c r="D1" i="2"/>
  <c r="Z6" i="2"/>
  <c r="X9" i="2"/>
  <c r="C12" i="2"/>
  <c r="R14" i="2"/>
  <c r="M18" i="2"/>
  <c r="Z20" i="2"/>
  <c r="J23" i="2"/>
  <c r="C27" i="2"/>
  <c r="R29" i="2"/>
  <c r="B32" i="2"/>
  <c r="Z35" i="2"/>
  <c r="F38" i="2"/>
  <c r="AD41" i="2"/>
  <c r="D44" i="2"/>
  <c r="AC46" i="2"/>
  <c r="E1" i="2"/>
  <c r="AA6" i="2"/>
  <c r="Z9" i="2"/>
  <c r="H12" i="2"/>
  <c r="S14" i="2"/>
  <c r="N18" i="2"/>
  <c r="AB1" i="2"/>
  <c r="D3" i="2"/>
  <c r="Y4" i="2"/>
  <c r="J6" i="2"/>
  <c r="S7" i="2"/>
  <c r="A9" i="2"/>
  <c r="B10" i="2"/>
  <c r="N11" i="2"/>
  <c r="AB12" i="2"/>
  <c r="AC13" i="2"/>
  <c r="G15" i="2"/>
  <c r="L16" i="2"/>
  <c r="V17" i="2"/>
  <c r="C19" i="2"/>
  <c r="F20" i="2"/>
  <c r="Q21" i="2"/>
  <c r="U22" i="2"/>
  <c r="AD23" i="2"/>
  <c r="K25" i="2"/>
  <c r="N26" i="2"/>
  <c r="Z27" i="2"/>
  <c r="AC28" i="2"/>
  <c r="I30" i="2"/>
  <c r="S31" i="2"/>
  <c r="V32" i="2"/>
  <c r="C34" i="2"/>
  <c r="E35" i="2"/>
  <c r="P36" i="2"/>
  <c r="P37" i="2"/>
  <c r="AB38" i="2"/>
  <c r="J40" i="2"/>
  <c r="J41" i="2"/>
  <c r="Q42" i="2"/>
  <c r="Q43" i="2"/>
  <c r="W44" i="2"/>
  <c r="T45" i="2"/>
  <c r="U46" i="2"/>
  <c r="N47" i="2"/>
  <c r="E3" i="2"/>
  <c r="N16" i="2"/>
  <c r="V22" i="2"/>
  <c r="AA27" i="2"/>
  <c r="T31" i="2"/>
  <c r="G35" i="2"/>
  <c r="AA37" i="2"/>
  <c r="K40" i="2"/>
  <c r="U42" i="2"/>
  <c r="X44" i="2"/>
  <c r="V46" i="2"/>
  <c r="AE1" i="2"/>
  <c r="P10" i="2"/>
  <c r="AE13" i="2"/>
  <c r="X17" i="2"/>
  <c r="H20" i="2"/>
  <c r="B23" i="2"/>
  <c r="M25" i="2"/>
  <c r="AB27" i="2"/>
  <c r="L30" i="2"/>
  <c r="X32" i="2"/>
  <c r="Q35" i="2"/>
  <c r="AB37" i="2"/>
  <c r="L40" i="2"/>
  <c r="V42" i="2"/>
  <c r="Z44" i="2"/>
  <c r="W46" i="2"/>
  <c r="X3" i="2"/>
  <c r="P14" i="2"/>
  <c r="AA21" i="2"/>
  <c r="C28" i="2"/>
  <c r="I34" i="2"/>
  <c r="P40" i="2"/>
  <c r="B46" i="2"/>
  <c r="Y3" i="2"/>
  <c r="T15" i="2"/>
  <c r="I23" i="2"/>
  <c r="AC30" i="2"/>
  <c r="E37" i="2"/>
  <c r="AC42" i="2"/>
  <c r="AC47" i="2"/>
  <c r="Z3" i="2"/>
  <c r="B17" i="2"/>
  <c r="Y25" i="2"/>
  <c r="M33" i="2"/>
  <c r="S39" i="2"/>
  <c r="E46" i="2"/>
  <c r="B4" i="2"/>
  <c r="B16" i="2"/>
  <c r="C2" i="2"/>
  <c r="U3" i="2"/>
  <c r="AB4" i="2"/>
  <c r="R6" i="2"/>
  <c r="Z7" i="2"/>
  <c r="H9" i="2"/>
  <c r="Q10" i="2"/>
  <c r="S11" i="2"/>
  <c r="A13" i="2"/>
  <c r="A14" i="2"/>
  <c r="O15" i="2"/>
  <c r="AA16" i="2"/>
  <c r="Y17" i="2"/>
  <c r="H19" i="2"/>
  <c r="I20" i="2"/>
  <c r="U21" i="2"/>
  <c r="C23" i="2"/>
  <c r="D24" i="2"/>
  <c r="N25" i="2"/>
  <c r="Q26" i="2"/>
  <c r="AC27" i="2"/>
  <c r="I29" i="2"/>
  <c r="M30" i="2"/>
  <c r="V31" i="2"/>
  <c r="AA32" i="2"/>
  <c r="F34" i="2"/>
  <c r="R35" i="2"/>
  <c r="T36" i="2"/>
  <c r="AC37" i="2"/>
  <c r="C39" i="2"/>
  <c r="M40" i="2"/>
  <c r="Y41" i="2"/>
  <c r="Y42" i="2"/>
  <c r="AA43" i="2"/>
  <c r="AA44" i="2"/>
  <c r="W45" i="2"/>
  <c r="X46" i="2"/>
  <c r="S47" i="2"/>
  <c r="D2" i="2"/>
  <c r="V3" i="2"/>
  <c r="AE4" i="2"/>
  <c r="V6" i="2"/>
  <c r="F8" i="2"/>
  <c r="I9" i="2"/>
  <c r="R10" i="2"/>
  <c r="W11" i="2"/>
  <c r="B13" i="2"/>
  <c r="N14" i="2"/>
  <c r="Q15" i="2"/>
  <c r="AB16" i="2"/>
  <c r="AE17" i="2"/>
  <c r="J19" i="2"/>
  <c r="V20" i="2"/>
  <c r="X21" i="2"/>
  <c r="F23" i="2"/>
  <c r="F24" i="2"/>
  <c r="Q25" i="2"/>
  <c r="AD26" i="2"/>
  <c r="AD27" i="2"/>
  <c r="M29" i="2"/>
  <c r="N30" i="2"/>
  <c r="W31" i="2"/>
  <c r="F33" i="2"/>
  <c r="G34" i="2"/>
  <c r="S35" i="2"/>
  <c r="U36" i="2"/>
  <c r="A38" i="2"/>
  <c r="E39" i="2"/>
  <c r="N40" i="2"/>
  <c r="Z41" i="2"/>
  <c r="Z42" i="2"/>
  <c r="AE43" i="2"/>
  <c r="AB44" i="2"/>
  <c r="AA45" i="2"/>
  <c r="Y46" i="2"/>
  <c r="T47" i="2"/>
  <c r="A1" i="2"/>
  <c r="G2" i="2"/>
  <c r="W3" i="2"/>
  <c r="A5" i="2"/>
  <c r="W6" i="2"/>
  <c r="G8" i="2"/>
  <c r="J9" i="2"/>
  <c r="U10" i="2"/>
  <c r="Y11" i="2"/>
  <c r="C13" i="2"/>
  <c r="O14" i="2"/>
  <c r="R15" i="2"/>
  <c r="AD16" i="2"/>
  <c r="A18" i="2"/>
  <c r="K19" i="2"/>
  <c r="W20" i="2"/>
  <c r="Y21" i="2"/>
  <c r="G23" i="2"/>
  <c r="G24" i="2"/>
  <c r="T25" i="2"/>
  <c r="AE26" i="2"/>
  <c r="AE27" i="2"/>
  <c r="N29" i="2"/>
  <c r="O30" i="2"/>
  <c r="Z31" i="2"/>
  <c r="G33" i="2"/>
  <c r="H34" i="2"/>
  <c r="T35" i="2"/>
  <c r="V36" i="2"/>
  <c r="B38" i="2"/>
  <c r="L39" i="2"/>
  <c r="O40" i="2"/>
  <c r="AA41" i="2"/>
  <c r="AA42" i="2"/>
  <c r="A44" i="2"/>
  <c r="AC44" i="2"/>
  <c r="AD45" i="2"/>
  <c r="Z46" i="2"/>
  <c r="Y47" i="2"/>
  <c r="H2" i="2"/>
  <c r="P5" i="2"/>
  <c r="H8" i="2"/>
  <c r="V10" i="2"/>
  <c r="D13" i="2"/>
  <c r="AE16" i="2"/>
  <c r="N19" i="2"/>
  <c r="H23" i="2"/>
  <c r="W25" i="2"/>
  <c r="P29" i="2"/>
  <c r="AD31" i="2"/>
  <c r="W35" i="2"/>
  <c r="D38" i="2"/>
  <c r="AB41" i="2"/>
  <c r="B44" i="2"/>
  <c r="AA46" i="2"/>
  <c r="I2" i="2"/>
  <c r="Q5" i="2"/>
  <c r="I8" i="2"/>
  <c r="X10" i="2"/>
  <c r="E13" i="2"/>
  <c r="A17" i="2"/>
  <c r="O19" i="2"/>
  <c r="AB21" i="2"/>
  <c r="X25" i="2"/>
  <c r="D28" i="2"/>
  <c r="AE31" i="2"/>
  <c r="J34" i="2"/>
  <c r="E38" i="2"/>
  <c r="S40" i="2"/>
  <c r="C44" i="2"/>
  <c r="C46" i="2"/>
  <c r="S2" i="2"/>
  <c r="S5" i="2"/>
  <c r="J8" i="2"/>
  <c r="Y10" i="2"/>
  <c r="H13" i="2"/>
  <c r="AD15" i="2"/>
  <c r="Q19" i="2"/>
  <c r="G22" i="2"/>
  <c r="V24" i="2"/>
  <c r="O28" i="2"/>
  <c r="AD30" i="2"/>
  <c r="W34" i="2"/>
  <c r="F37" i="2"/>
  <c r="T40" i="2"/>
  <c r="B43" i="2"/>
  <c r="D45" i="2"/>
  <c r="AD47" i="2"/>
  <c r="W2" i="2"/>
  <c r="T5" i="2"/>
  <c r="M8" i="2"/>
  <c r="Z10" i="2"/>
  <c r="I13" i="2"/>
  <c r="C17" i="2"/>
  <c r="E4" i="2"/>
  <c r="P8" i="2"/>
  <c r="M12" i="2"/>
  <c r="G16" i="2"/>
  <c r="C20" i="2"/>
  <c r="M23" i="2"/>
  <c r="F27" i="2"/>
  <c r="D30" i="2"/>
  <c r="Q33" i="2"/>
  <c r="G37" i="2"/>
  <c r="Z39" i="2"/>
  <c r="L43" i="2"/>
  <c r="F46" i="2"/>
  <c r="O4" i="2"/>
  <c r="O12" i="2"/>
  <c r="D17" i="2"/>
  <c r="AA20" i="2"/>
  <c r="AA23" i="2"/>
  <c r="I27" i="2"/>
  <c r="S33" i="2"/>
  <c r="I37" i="2"/>
  <c r="N43" i="2"/>
  <c r="H46" i="2"/>
  <c r="P4" i="2"/>
  <c r="T13" i="2"/>
  <c r="AB20" i="2"/>
  <c r="J27" i="2"/>
  <c r="A34" i="2"/>
  <c r="A41" i="2"/>
  <c r="I46" i="2"/>
  <c r="W5" i="2"/>
  <c r="P18" i="2"/>
  <c r="Q28" i="2"/>
  <c r="J38" i="2"/>
  <c r="F47" i="2"/>
  <c r="X5" i="2"/>
  <c r="T14" i="2"/>
  <c r="H22" i="2"/>
  <c r="C32" i="2"/>
  <c r="U38" i="2"/>
  <c r="I47" i="2"/>
  <c r="AB5" i="2"/>
  <c r="Y14" i="2"/>
  <c r="I22" i="2"/>
  <c r="S28" i="2"/>
  <c r="A35" i="2"/>
  <c r="R44" i="2"/>
  <c r="X1" i="2"/>
  <c r="V18" i="2"/>
  <c r="X28" i="2"/>
  <c r="W38" i="2"/>
  <c r="K47" i="2"/>
  <c r="L7" i="2"/>
  <c r="AC14" i="2"/>
  <c r="B26" i="2"/>
  <c r="AD35" i="2"/>
  <c r="L47" i="2"/>
  <c r="M7" i="2"/>
  <c r="E15" i="2"/>
  <c r="Q22" i="2"/>
  <c r="R32" i="2"/>
  <c r="L42" i="2"/>
  <c r="N7" i="2"/>
  <c r="C16" i="2"/>
  <c r="R22" i="2"/>
  <c r="S32" i="2"/>
  <c r="W39" i="2"/>
  <c r="O7" i="2"/>
  <c r="E16" i="2"/>
  <c r="K23" i="2"/>
  <c r="O33" i="2"/>
  <c r="X39" i="2"/>
  <c r="B3" i="2"/>
  <c r="B20" i="2"/>
  <c r="B30" i="2"/>
  <c r="K36" i="2"/>
  <c r="Q45" i="2"/>
  <c r="F4" i="2"/>
  <c r="S8" i="2"/>
  <c r="N12" i="2"/>
  <c r="H16" i="2"/>
  <c r="D20" i="2"/>
  <c r="Z23" i="2"/>
  <c r="G27" i="2"/>
  <c r="E30" i="2"/>
  <c r="R33" i="2"/>
  <c r="H37" i="2"/>
  <c r="AA39" i="2"/>
  <c r="M43" i="2"/>
  <c r="G46" i="2"/>
  <c r="T8" i="2"/>
  <c r="AE30" i="2"/>
  <c r="AE40" i="2"/>
  <c r="AB8" i="2"/>
  <c r="E17" i="2"/>
  <c r="AB23" i="2"/>
  <c r="A31" i="2"/>
  <c r="J37" i="2"/>
  <c r="O43" i="2"/>
  <c r="AD9" i="2"/>
  <c r="Z24" i="2"/>
  <c r="AC34" i="2"/>
  <c r="J44" i="2"/>
  <c r="AE9" i="2"/>
  <c r="AC24" i="2"/>
  <c r="AD34" i="2"/>
  <c r="K44" i="2"/>
  <c r="AA10" i="2"/>
  <c r="AD24" i="2"/>
  <c r="V38" i="2"/>
  <c r="J47" i="2"/>
  <c r="AD10" i="2"/>
  <c r="L22" i="2"/>
  <c r="N32" i="2"/>
  <c r="F42" i="2"/>
  <c r="J11" i="2"/>
  <c r="M22" i="2"/>
  <c r="O32" i="2"/>
  <c r="H42" i="2"/>
  <c r="K11" i="2"/>
  <c r="H26" i="2"/>
  <c r="V39" i="2"/>
  <c r="AE47" i="2"/>
  <c r="L11" i="2"/>
  <c r="T29" i="2"/>
  <c r="O42" i="2"/>
  <c r="J12" i="2"/>
  <c r="K26" i="2"/>
  <c r="H36" i="2"/>
  <c r="N45" i="2"/>
  <c r="L12" i="2"/>
  <c r="L26" i="2"/>
  <c r="J43" i="2"/>
  <c r="U4" i="2"/>
  <c r="AA9" i="2"/>
  <c r="U13" i="2"/>
  <c r="R17" i="2"/>
  <c r="AE20" i="2"/>
  <c r="W24" i="2"/>
  <c r="K27" i="2"/>
  <c r="B31" i="2"/>
  <c r="X34" i="2"/>
  <c r="K37" i="2"/>
  <c r="D41" i="2"/>
  <c r="F44" i="2"/>
  <c r="J46" i="2"/>
  <c r="U5" i="2"/>
  <c r="AB9" i="2"/>
  <c r="X13" i="2"/>
  <c r="S17" i="2"/>
  <c r="A21" i="2"/>
  <c r="X24" i="2"/>
  <c r="W27" i="2"/>
  <c r="C31" i="2"/>
  <c r="Y34" i="2"/>
  <c r="L37" i="2"/>
  <c r="E41" i="2"/>
  <c r="G44" i="2"/>
  <c r="K46" i="2"/>
  <c r="F1" i="2"/>
  <c r="V5" i="2"/>
  <c r="AC9" i="2"/>
  <c r="Y13" i="2"/>
  <c r="T17" i="2"/>
  <c r="E21" i="2"/>
  <c r="Y24" i="2"/>
  <c r="P28" i="2"/>
  <c r="D31" i="2"/>
  <c r="Z34" i="2"/>
  <c r="I38" i="2"/>
  <c r="G41" i="2"/>
  <c r="H44" i="2"/>
  <c r="AD46" i="2"/>
  <c r="G1" i="2"/>
  <c r="AA13" i="2"/>
  <c r="M21" i="2"/>
  <c r="E31" i="2"/>
  <c r="H41" i="2"/>
  <c r="H1" i="2"/>
  <c r="S18" i="2"/>
  <c r="R28" i="2"/>
  <c r="B42" i="2"/>
  <c r="I1" i="2"/>
  <c r="T18" i="2"/>
  <c r="L32" i="2"/>
  <c r="D42" i="2"/>
  <c r="K7" i="2"/>
  <c r="Z14" i="2"/>
  <c r="Z25" i="2"/>
  <c r="AA35" i="2"/>
  <c r="H45" i="2"/>
  <c r="Z2" i="2"/>
  <c r="W18" i="2"/>
  <c r="Z28" i="2"/>
  <c r="X38" i="2"/>
  <c r="K45" i="2"/>
  <c r="AC2" i="2"/>
  <c r="R19" i="2"/>
  <c r="S29" i="2"/>
  <c r="AE35" i="2"/>
  <c r="L45" i="2"/>
  <c r="AD2" i="2"/>
  <c r="AA19" i="2"/>
  <c r="I26" i="2"/>
  <c r="E36" i="2"/>
  <c r="M45" i="2"/>
  <c r="A3" i="2"/>
  <c r="AE19" i="2"/>
  <c r="U29" i="2"/>
  <c r="I43" i="2"/>
  <c r="N8" i="2"/>
  <c r="F16" i="2"/>
  <c r="L23" i="2"/>
  <c r="P33" i="2"/>
  <c r="Y39" i="2"/>
  <c r="U2" i="1"/>
  <c r="G3" i="1" l="1"/>
  <c r="G4" i="1" s="1"/>
  <c r="G5" i="1" l="1"/>
  <c r="I2" i="1"/>
  <c r="I3" i="1"/>
  <c r="E2" i="1" l="1"/>
  <c r="E3" i="1" s="1"/>
  <c r="E4" i="1" s="1"/>
  <c r="E5" i="1" s="1"/>
  <c r="E6" i="1" s="1"/>
  <c r="E7" i="1" s="1"/>
  <c r="E8" i="1" s="1"/>
  <c r="E9" i="1" s="1"/>
  <c r="E10" i="1" s="1"/>
  <c r="E11" i="1" s="1"/>
  <c r="E12" i="1" s="1"/>
  <c r="E13" i="1" s="1"/>
  <c r="E14" i="1" s="1"/>
  <c r="E15" i="1" s="1"/>
  <c r="E16" i="1" s="1"/>
  <c r="E17" i="1" s="1"/>
  <c r="E18" i="1" s="1"/>
  <c r="E19" i="1" s="1"/>
  <c r="E20" i="1" s="1"/>
  <c r="E21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E34" i="1" s="1"/>
  <c r="E35" i="1" s="1"/>
  <c r="E36" i="1" s="1"/>
  <c r="E37" i="1" s="1"/>
  <c r="E38" i="1" s="1"/>
  <c r="E39" i="1" s="1"/>
  <c r="E40" i="1" s="1"/>
  <c r="E41" i="1" s="1"/>
  <c r="E42" i="1" s="1"/>
  <c r="E43" i="1" s="1"/>
  <c r="E44" i="1" s="1"/>
  <c r="E45" i="1" s="1"/>
  <c r="E46" i="1" s="1"/>
  <c r="E47" i="1" s="1"/>
  <c r="E48" i="1" s="1"/>
  <c r="E49" i="1" s="1"/>
  <c r="E50" i="1" s="1"/>
  <c r="E51" i="1" s="1"/>
  <c r="E52" i="1" s="1"/>
  <c r="E53" i="1" s="1"/>
  <c r="E54" i="1" s="1"/>
  <c r="E55" i="1" s="1"/>
  <c r="E56" i="1" s="1"/>
  <c r="E57" i="1" s="1"/>
  <c r="E58" i="1" s="1"/>
  <c r="E59" i="1" s="1"/>
  <c r="E60" i="1" s="1"/>
  <c r="E61" i="1" s="1"/>
  <c r="E62" i="1" s="1"/>
  <c r="E63" i="1" s="1"/>
  <c r="E64" i="1" s="1"/>
  <c r="E65" i="1" s="1"/>
  <c r="E66" i="1" s="1"/>
  <c r="E67" i="1" s="1"/>
  <c r="E68" i="1" s="1"/>
  <c r="E69" i="1" s="1"/>
  <c r="E70" i="1" s="1"/>
  <c r="E71" i="1" s="1"/>
  <c r="E72" i="1" s="1"/>
  <c r="E73" i="1" s="1"/>
  <c r="E74" i="1" s="1"/>
  <c r="E75" i="1" s="1"/>
  <c r="E76" i="1" s="1"/>
  <c r="E77" i="1" s="1"/>
  <c r="E78" i="1" s="1"/>
  <c r="E79" i="1" s="1"/>
  <c r="E80" i="1" s="1"/>
  <c r="E81" i="1" s="1"/>
  <c r="E82" i="1" s="1"/>
  <c r="E83" i="1" s="1"/>
  <c r="E84" i="1" s="1"/>
  <c r="E85" i="1" s="1"/>
  <c r="E86" i="1" s="1"/>
  <c r="E87" i="1" s="1"/>
  <c r="E88" i="1" s="1"/>
  <c r="E89" i="1" s="1"/>
  <c r="E90" i="1" s="1"/>
  <c r="E91" i="1" s="1"/>
  <c r="E92" i="1" s="1"/>
  <c r="E93" i="1" s="1"/>
  <c r="E94" i="1" s="1"/>
  <c r="E95" i="1" s="1"/>
  <c r="E96" i="1" s="1"/>
  <c r="E97" i="1" s="1"/>
  <c r="E98" i="1" s="1"/>
  <c r="E99" i="1" s="1"/>
  <c r="E100" i="1" s="1"/>
  <c r="E101" i="1" s="1"/>
  <c r="G6" i="1"/>
  <c r="C3" i="1"/>
  <c r="H3" i="1"/>
  <c r="A2" i="1"/>
  <c r="D2" i="1" s="1"/>
  <c r="F2" i="1"/>
  <c r="D3" i="1"/>
  <c r="U3" i="1" l="1"/>
  <c r="G7" i="1"/>
  <c r="C4" i="1"/>
  <c r="H4" i="1"/>
  <c r="D4" i="1"/>
  <c r="F3" i="1"/>
  <c r="L3" i="1"/>
  <c r="L2" i="1"/>
  <c r="P2" i="1" s="1"/>
  <c r="N2" i="1"/>
  <c r="W2" i="1" s="1"/>
  <c r="X2" i="1" s="1"/>
  <c r="M2" i="1"/>
  <c r="U4" i="1" l="1"/>
  <c r="G8" i="1"/>
  <c r="C5" i="1"/>
  <c r="O3" i="1"/>
  <c r="D5" i="1"/>
  <c r="N3" i="1"/>
  <c r="H5" i="1"/>
  <c r="F4" i="1"/>
  <c r="Q2" i="1"/>
  <c r="M3" i="1"/>
  <c r="W3" i="1"/>
  <c r="X3" i="1" s="1"/>
  <c r="P3" i="1"/>
  <c r="T2" i="1"/>
  <c r="O2" i="1"/>
  <c r="U5" i="1" l="1"/>
  <c r="G9" i="1"/>
  <c r="C6" i="1"/>
  <c r="H6" i="1"/>
  <c r="D6" i="1"/>
  <c r="R2" i="1"/>
  <c r="L4" i="1"/>
  <c r="F5" i="1"/>
  <c r="M4" i="1"/>
  <c r="S2" i="1"/>
  <c r="T3" i="1"/>
  <c r="S3" i="1"/>
  <c r="R3" i="1"/>
  <c r="Q3" i="1"/>
  <c r="P4" i="1"/>
  <c r="N4" i="1"/>
  <c r="W4" i="1" s="1"/>
  <c r="X4" i="1" s="1"/>
  <c r="O4" i="1"/>
  <c r="V3" i="1" l="1"/>
  <c r="V2" i="1"/>
  <c r="U6" i="1"/>
  <c r="G10" i="1"/>
  <c r="C7" i="1"/>
  <c r="H7" i="1"/>
  <c r="L5" i="1"/>
  <c r="S4" i="1"/>
  <c r="Q4" i="1"/>
  <c r="N5" i="1"/>
  <c r="W5" i="1" s="1"/>
  <c r="D7" i="1"/>
  <c r="P5" i="1"/>
  <c r="X5" i="1"/>
  <c r="R4" i="1"/>
  <c r="F6" i="1"/>
  <c r="T4" i="1"/>
  <c r="M5" i="1"/>
  <c r="O5" i="1"/>
  <c r="V4" i="1" l="1"/>
  <c r="U7" i="1"/>
  <c r="G11" i="1"/>
  <c r="C8" i="1"/>
  <c r="H8" i="1"/>
  <c r="D8" i="1"/>
  <c r="F7" i="1"/>
  <c r="Q5" i="1"/>
  <c r="T5" i="1"/>
  <c r="S5" i="1"/>
  <c r="R5" i="1"/>
  <c r="L6" i="1"/>
  <c r="N6" i="1"/>
  <c r="W6" i="1" s="1"/>
  <c r="X6" i="1" s="1"/>
  <c r="M6" i="1"/>
  <c r="O6" i="1"/>
  <c r="P6" i="1"/>
  <c r="V5" i="1" l="1"/>
  <c r="U8" i="1"/>
  <c r="G12" i="1"/>
  <c r="C9" i="1"/>
  <c r="H9" i="1"/>
  <c r="D9" i="1"/>
  <c r="S6" i="1"/>
  <c r="R6" i="1"/>
  <c r="L7" i="1"/>
  <c r="F8" i="1"/>
  <c r="T6" i="1"/>
  <c r="Q6" i="1"/>
  <c r="M7" i="1"/>
  <c r="O7" i="1"/>
  <c r="P7" i="1"/>
  <c r="N7" i="1"/>
  <c r="W7" i="1" s="1"/>
  <c r="X7" i="1" s="1"/>
  <c r="V6" i="1" l="1"/>
  <c r="U9" i="1"/>
  <c r="G13" i="1"/>
  <c r="C10" i="1"/>
  <c r="D10" i="1"/>
  <c r="F9" i="1"/>
  <c r="Q7" i="1"/>
  <c r="S7" i="1"/>
  <c r="L8" i="1"/>
  <c r="N8" i="1"/>
  <c r="H10" i="1"/>
  <c r="R7" i="1"/>
  <c r="T7" i="1"/>
  <c r="P8" i="1"/>
  <c r="O8" i="1"/>
  <c r="M8" i="1"/>
  <c r="W8" i="1"/>
  <c r="X8" i="1" s="1"/>
  <c r="V7" i="1" l="1"/>
  <c r="U10" i="1"/>
  <c r="G14" i="1"/>
  <c r="C11" i="1"/>
  <c r="T8" i="1"/>
  <c r="L9" i="1"/>
  <c r="O9" i="1"/>
  <c r="H11" i="1"/>
  <c r="F10" i="1"/>
  <c r="R8" i="1"/>
  <c r="P9" i="1"/>
  <c r="D11" i="1"/>
  <c r="Q8" i="1"/>
  <c r="M9" i="1"/>
  <c r="N9" i="1"/>
  <c r="W9" i="1" s="1"/>
  <c r="X9" i="1" s="1"/>
  <c r="S8" i="1"/>
  <c r="V8" i="1" l="1"/>
  <c r="U11" i="1"/>
  <c r="G15" i="1"/>
  <c r="C12" i="1"/>
  <c r="H12" i="1"/>
  <c r="D12" i="1"/>
  <c r="F11" i="1"/>
  <c r="R9" i="1"/>
  <c r="Q9" i="1"/>
  <c r="S9" i="1"/>
  <c r="T9" i="1"/>
  <c r="L10" i="1"/>
  <c r="N10" i="1" s="1"/>
  <c r="W10" i="1"/>
  <c r="O10" i="1"/>
  <c r="M10" i="1"/>
  <c r="P10" i="1"/>
  <c r="X10" i="1"/>
  <c r="V9" i="1" l="1"/>
  <c r="U12" i="1"/>
  <c r="G16" i="1"/>
  <c r="C13" i="1"/>
  <c r="H13" i="1"/>
  <c r="D13" i="1"/>
  <c r="F12" i="1"/>
  <c r="T10" i="1"/>
  <c r="Q10" i="1"/>
  <c r="L11" i="1"/>
  <c r="P11" i="1"/>
  <c r="S10" i="1"/>
  <c r="R10" i="1"/>
  <c r="M11" i="1"/>
  <c r="O11" i="1"/>
  <c r="N11" i="1"/>
  <c r="W11" i="1" s="1"/>
  <c r="X11" i="1" s="1"/>
  <c r="V10" i="1" l="1"/>
  <c r="U13" i="1"/>
  <c r="G17" i="1"/>
  <c r="C14" i="1"/>
  <c r="R11" i="1"/>
  <c r="F13" i="1"/>
  <c r="T11" i="1"/>
  <c r="H14" i="1"/>
  <c r="L12" i="1"/>
  <c r="S11" i="1"/>
  <c r="D14" i="1"/>
  <c r="O12" i="1"/>
  <c r="Q11" i="1"/>
  <c r="N12" i="1"/>
  <c r="W12" i="1" s="1"/>
  <c r="X12" i="1" s="1"/>
  <c r="P12" i="1"/>
  <c r="M12" i="1"/>
  <c r="V11" i="1" l="1"/>
  <c r="U14" i="1"/>
  <c r="G18" i="1"/>
  <c r="C15" i="1"/>
  <c r="S12" i="1"/>
  <c r="R12" i="1"/>
  <c r="T12" i="1"/>
  <c r="Q12" i="1"/>
  <c r="F14" i="1"/>
  <c r="L13" i="1"/>
  <c r="P13" i="1" s="1"/>
  <c r="D15" i="1"/>
  <c r="O13" i="1"/>
  <c r="M13" i="1"/>
  <c r="H15" i="1"/>
  <c r="N13" i="1"/>
  <c r="W13" i="1" s="1"/>
  <c r="X13" i="1" s="1"/>
  <c r="V12" i="1" l="1"/>
  <c r="U15" i="1"/>
  <c r="G19" i="1"/>
  <c r="C16" i="1"/>
  <c r="H16" i="1"/>
  <c r="D16" i="1"/>
  <c r="S13" i="1"/>
  <c r="T13" i="1"/>
  <c r="L14" i="1"/>
  <c r="F15" i="1"/>
  <c r="R13" i="1"/>
  <c r="Q13" i="1"/>
  <c r="O14" i="1"/>
  <c r="M14" i="1"/>
  <c r="P14" i="1"/>
  <c r="N14" i="1"/>
  <c r="W14" i="1"/>
  <c r="X14" i="1" s="1"/>
  <c r="V13" i="1" l="1"/>
  <c r="U16" i="1"/>
  <c r="G20" i="1"/>
  <c r="C17" i="1"/>
  <c r="Q14" i="1"/>
  <c r="H17" i="1"/>
  <c r="L15" i="1"/>
  <c r="F16" i="1"/>
  <c r="N15" i="1"/>
  <c r="W15" i="1" s="1"/>
  <c r="X15" i="1"/>
  <c r="D17" i="1"/>
  <c r="T14" i="1"/>
  <c r="R14" i="1"/>
  <c r="M15" i="1"/>
  <c r="S14" i="1"/>
  <c r="O15" i="1"/>
  <c r="P15" i="1"/>
  <c r="V14" i="1" l="1"/>
  <c r="U17" i="1"/>
  <c r="G21" i="1"/>
  <c r="C18" i="1"/>
  <c r="H18" i="1"/>
  <c r="D18" i="1"/>
  <c r="R15" i="1"/>
  <c r="L16" i="1"/>
  <c r="T15" i="1"/>
  <c r="S15" i="1"/>
  <c r="F17" i="1"/>
  <c r="Q15" i="1"/>
  <c r="M16" i="1"/>
  <c r="N16" i="1"/>
  <c r="W16" i="1"/>
  <c r="X16" i="1" s="1"/>
  <c r="P16" i="1"/>
  <c r="O16" i="1"/>
  <c r="V15" i="1" l="1"/>
  <c r="U18" i="1"/>
  <c r="G22" i="1"/>
  <c r="C19" i="1"/>
  <c r="D19" i="1"/>
  <c r="R16" i="1"/>
  <c r="S16" i="1"/>
  <c r="T16" i="1"/>
  <c r="L17" i="1"/>
  <c r="M17" i="1"/>
  <c r="H19" i="1"/>
  <c r="F18" i="1"/>
  <c r="Q16" i="1"/>
  <c r="P17" i="1"/>
  <c r="N17" i="1"/>
  <c r="O17" i="1"/>
  <c r="W17" i="1"/>
  <c r="X17" i="1" s="1"/>
  <c r="V16" i="1" l="1"/>
  <c r="U19" i="1"/>
  <c r="G23" i="1"/>
  <c r="C20" i="1"/>
  <c r="D20" i="1"/>
  <c r="S17" i="1"/>
  <c r="T17" i="1"/>
  <c r="H20" i="1"/>
  <c r="F19" i="1"/>
  <c r="Q17" i="1"/>
  <c r="R17" i="1"/>
  <c r="L18" i="1"/>
  <c r="N18" i="1"/>
  <c r="W18" i="1" s="1"/>
  <c r="X18" i="1" s="1"/>
  <c r="O18" i="1"/>
  <c r="P18" i="1"/>
  <c r="M18" i="1"/>
  <c r="V17" i="1" l="1"/>
  <c r="U20" i="1"/>
  <c r="G24" i="1"/>
  <c r="C21" i="1"/>
  <c r="T18" i="1"/>
  <c r="L19" i="1"/>
  <c r="P19" i="1"/>
  <c r="H21" i="1"/>
  <c r="D21" i="1"/>
  <c r="S18" i="1"/>
  <c r="R18" i="1"/>
  <c r="O19" i="1"/>
  <c r="F20" i="1"/>
  <c r="N19" i="1"/>
  <c r="M19" i="1"/>
  <c r="Q18" i="1"/>
  <c r="W19" i="1"/>
  <c r="X19" i="1" s="1"/>
  <c r="V18" i="1" l="1"/>
  <c r="U21" i="1"/>
  <c r="G25" i="1"/>
  <c r="C22" i="1"/>
  <c r="H22" i="1"/>
  <c r="F21" i="1"/>
  <c r="Q19" i="1"/>
  <c r="R19" i="1"/>
  <c r="T19" i="1"/>
  <c r="S19" i="1"/>
  <c r="L20" i="1"/>
  <c r="P20" i="1"/>
  <c r="D22" i="1"/>
  <c r="M20" i="1"/>
  <c r="N20" i="1"/>
  <c r="W20" i="1" s="1"/>
  <c r="X20" i="1" s="1"/>
  <c r="O20" i="1"/>
  <c r="V19" i="1" l="1"/>
  <c r="U22" i="1"/>
  <c r="G26" i="1"/>
  <c r="C23" i="1"/>
  <c r="H23" i="1"/>
  <c r="S20" i="1"/>
  <c r="T20" i="1"/>
  <c r="L21" i="1"/>
  <c r="N21" i="1"/>
  <c r="W21" i="1"/>
  <c r="D23" i="1"/>
  <c r="F22" i="1"/>
  <c r="R20" i="1"/>
  <c r="Q20" i="1"/>
  <c r="O21" i="1"/>
  <c r="P21" i="1"/>
  <c r="M21" i="1"/>
  <c r="X21" i="1"/>
  <c r="V20" i="1" l="1"/>
  <c r="U23" i="1"/>
  <c r="G27" i="1"/>
  <c r="C24" i="1"/>
  <c r="H24" i="1"/>
  <c r="R21" i="1"/>
  <c r="F23" i="1"/>
  <c r="Q21" i="1"/>
  <c r="T21" i="1"/>
  <c r="S21" i="1"/>
  <c r="D24" i="1"/>
  <c r="L22" i="1"/>
  <c r="P22" i="1" s="1"/>
  <c r="M22" i="1"/>
  <c r="O22" i="1"/>
  <c r="N22" i="1"/>
  <c r="R22" i="1"/>
  <c r="V21" i="1" l="1"/>
  <c r="U24" i="1"/>
  <c r="G28" i="1"/>
  <c r="C25" i="1"/>
  <c r="D25" i="1"/>
  <c r="L23" i="1"/>
  <c r="T22" i="1"/>
  <c r="F24" i="1"/>
  <c r="W22" i="1"/>
  <c r="X22" i="1" s="1"/>
  <c r="H25" i="1"/>
  <c r="S22" i="1"/>
  <c r="M23" i="1"/>
  <c r="N23" i="1"/>
  <c r="Q22" i="1"/>
  <c r="O23" i="1"/>
  <c r="P23" i="1"/>
  <c r="R23" i="1"/>
  <c r="V22" i="1" l="1"/>
  <c r="U25" i="1"/>
  <c r="G29" i="1"/>
  <c r="C26" i="1"/>
  <c r="T23" i="1"/>
  <c r="S23" i="1"/>
  <c r="D26" i="1"/>
  <c r="L24" i="1"/>
  <c r="F25" i="1"/>
  <c r="H26" i="1"/>
  <c r="N24" i="1"/>
  <c r="W24" i="1" s="1"/>
  <c r="X24" i="1" s="1"/>
  <c r="P24" i="1"/>
  <c r="W23" i="1"/>
  <c r="X23" i="1" s="1"/>
  <c r="Q23" i="1"/>
  <c r="M24" i="1"/>
  <c r="O24" i="1"/>
  <c r="V23" i="1" l="1"/>
  <c r="U26" i="1"/>
  <c r="G30" i="1"/>
  <c r="C27" i="1"/>
  <c r="S24" i="1"/>
  <c r="L25" i="1"/>
  <c r="T24" i="1"/>
  <c r="F26" i="1"/>
  <c r="R24" i="1"/>
  <c r="M25" i="1"/>
  <c r="D27" i="1"/>
  <c r="N25" i="1"/>
  <c r="W25" i="1" s="1"/>
  <c r="X25" i="1" s="1"/>
  <c r="H27" i="1"/>
  <c r="P25" i="1"/>
  <c r="O25" i="1"/>
  <c r="Q24" i="1"/>
  <c r="V24" i="1" l="1"/>
  <c r="U27" i="1"/>
  <c r="G31" i="1"/>
  <c r="C28" i="1"/>
  <c r="L26" i="1"/>
  <c r="H28" i="1"/>
  <c r="D28" i="1"/>
  <c r="T25" i="1"/>
  <c r="R25" i="1"/>
  <c r="F27" i="1"/>
  <c r="S25" i="1"/>
  <c r="N26" i="1"/>
  <c r="W26" i="1" s="1"/>
  <c r="X26" i="1" s="1"/>
  <c r="Q25" i="1"/>
  <c r="O26" i="1"/>
  <c r="P26" i="1"/>
  <c r="M26" i="1"/>
  <c r="V25" i="1" l="1"/>
  <c r="U28" i="1"/>
  <c r="G32" i="1"/>
  <c r="C29" i="1"/>
  <c r="R26" i="1"/>
  <c r="Q26" i="1"/>
  <c r="L27" i="1"/>
  <c r="M27" i="1"/>
  <c r="D29" i="1"/>
  <c r="T26" i="1"/>
  <c r="S26" i="1"/>
  <c r="P27" i="1"/>
  <c r="F28" i="1"/>
  <c r="H29" i="1"/>
  <c r="N27" i="1"/>
  <c r="W27" i="1" s="1"/>
  <c r="X27" i="1" s="1"/>
  <c r="O27" i="1"/>
  <c r="V26" i="1" l="1"/>
  <c r="U29" i="1"/>
  <c r="G33" i="1"/>
  <c r="C30" i="1"/>
  <c r="T27" i="1"/>
  <c r="R27" i="1"/>
  <c r="Q27" i="1"/>
  <c r="D30" i="1"/>
  <c r="L28" i="1"/>
  <c r="N28" i="1" s="1"/>
  <c r="H30" i="1"/>
  <c r="F29" i="1"/>
  <c r="O28" i="1"/>
  <c r="M28" i="1"/>
  <c r="W28" i="1"/>
  <c r="X28" i="1" s="1"/>
  <c r="P28" i="1"/>
  <c r="S27" i="1"/>
  <c r="V27" i="1" l="1"/>
  <c r="U30" i="1"/>
  <c r="G34" i="1"/>
  <c r="C31" i="1"/>
  <c r="H31" i="1"/>
  <c r="L29" i="1"/>
  <c r="O29" i="1"/>
  <c r="S28" i="1"/>
  <c r="D31" i="1"/>
  <c r="Q28" i="1"/>
  <c r="F30" i="1"/>
  <c r="M29" i="1"/>
  <c r="N29" i="1"/>
  <c r="R29" i="1"/>
  <c r="T28" i="1"/>
  <c r="R28" i="1"/>
  <c r="P29" i="1"/>
  <c r="V28" i="1" l="1"/>
  <c r="U31" i="1"/>
  <c r="G35" i="1"/>
  <c r="C32" i="1"/>
  <c r="H32" i="1"/>
  <c r="T29" i="1"/>
  <c r="F31" i="1"/>
  <c r="L30" i="1"/>
  <c r="P30" i="1"/>
  <c r="D32" i="1"/>
  <c r="Q29" i="1"/>
  <c r="S29" i="1"/>
  <c r="O30" i="1"/>
  <c r="W29" i="1"/>
  <c r="X29" i="1" s="1"/>
  <c r="M30" i="1"/>
  <c r="N30" i="1"/>
  <c r="W30" i="1"/>
  <c r="X30" i="1" s="1"/>
  <c r="V29" i="1" l="1"/>
  <c r="U32" i="1"/>
  <c r="G36" i="1"/>
  <c r="C33" i="1"/>
  <c r="H33" i="1"/>
  <c r="D33" i="1"/>
  <c r="Q30" i="1"/>
  <c r="F32" i="1"/>
  <c r="R30" i="1"/>
  <c r="S30" i="1"/>
  <c r="L31" i="1"/>
  <c r="T30" i="1"/>
  <c r="O31" i="1"/>
  <c r="P31" i="1"/>
  <c r="M31" i="1"/>
  <c r="N31" i="1"/>
  <c r="W31" i="1" s="1"/>
  <c r="X31" i="1" s="1"/>
  <c r="V30" i="1" l="1"/>
  <c r="U33" i="1"/>
  <c r="G37" i="1"/>
  <c r="C34" i="1"/>
  <c r="L32" i="1"/>
  <c r="H34" i="1"/>
  <c r="S31" i="1"/>
  <c r="Q31" i="1"/>
  <c r="R31" i="1"/>
  <c r="P32" i="1"/>
  <c r="N32" i="1"/>
  <c r="W32" i="1"/>
  <c r="X32" i="1" s="1"/>
  <c r="D34" i="1"/>
  <c r="T31" i="1"/>
  <c r="M32" i="1"/>
  <c r="O32" i="1"/>
  <c r="F33" i="1"/>
  <c r="V31" i="1" l="1"/>
  <c r="U34" i="1"/>
  <c r="G38" i="1"/>
  <c r="C35" i="1"/>
  <c r="S32" i="1"/>
  <c r="T32" i="1"/>
  <c r="F34" i="1"/>
  <c r="L33" i="1"/>
  <c r="N33" i="1"/>
  <c r="H35" i="1"/>
  <c r="Q32" i="1"/>
  <c r="R32" i="1"/>
  <c r="P33" i="1"/>
  <c r="M33" i="1"/>
  <c r="D35" i="1"/>
  <c r="O33" i="1"/>
  <c r="W33" i="1"/>
  <c r="X33" i="1" s="1"/>
  <c r="V32" i="1" l="1"/>
  <c r="U35" i="1"/>
  <c r="G39" i="1"/>
  <c r="C36" i="1"/>
  <c r="L34" i="1"/>
  <c r="M34" i="1"/>
  <c r="H36" i="1"/>
  <c r="F35" i="1"/>
  <c r="R33" i="1"/>
  <c r="N34" i="1"/>
  <c r="W34" i="1" s="1"/>
  <c r="X34" i="1" s="1"/>
  <c r="D36" i="1"/>
  <c r="S33" i="1"/>
  <c r="O34" i="1"/>
  <c r="P34" i="1"/>
  <c r="Q33" i="1"/>
  <c r="T33" i="1"/>
  <c r="V33" i="1" l="1"/>
  <c r="U36" i="1"/>
  <c r="G40" i="1"/>
  <c r="C37" i="1"/>
  <c r="T34" i="1"/>
  <c r="H37" i="1"/>
  <c r="R34" i="1"/>
  <c r="F36" i="1"/>
  <c r="D37" i="1"/>
  <c r="Q34" i="1"/>
  <c r="S34" i="1"/>
  <c r="L35" i="1"/>
  <c r="M35" i="1"/>
  <c r="N35" i="1"/>
  <c r="W35" i="1" s="1"/>
  <c r="X35" i="1" s="1"/>
  <c r="P35" i="1"/>
  <c r="O35" i="1"/>
  <c r="V34" i="1" l="1"/>
  <c r="U37" i="1"/>
  <c r="G41" i="1"/>
  <c r="C38" i="1"/>
  <c r="H38" i="1"/>
  <c r="D38" i="1"/>
  <c r="S35" i="1"/>
  <c r="L36" i="1"/>
  <c r="Q35" i="1"/>
  <c r="T35" i="1"/>
  <c r="F37" i="1"/>
  <c r="O36" i="1"/>
  <c r="R35" i="1"/>
  <c r="N36" i="1"/>
  <c r="W36" i="1" s="1"/>
  <c r="P36" i="1"/>
  <c r="M36" i="1"/>
  <c r="X36" i="1"/>
  <c r="V35" i="1" l="1"/>
  <c r="U38" i="1"/>
  <c r="G42" i="1"/>
  <c r="C39" i="1"/>
  <c r="H39" i="1"/>
  <c r="D39" i="1"/>
  <c r="S36" i="1"/>
  <c r="F38" i="1"/>
  <c r="T36" i="1"/>
  <c r="Q36" i="1"/>
  <c r="R36" i="1"/>
  <c r="L37" i="1"/>
  <c r="P37" i="1"/>
  <c r="O37" i="1"/>
  <c r="N37" i="1"/>
  <c r="W37" i="1"/>
  <c r="M37" i="1"/>
  <c r="X37" i="1"/>
  <c r="V36" i="1" l="1"/>
  <c r="U39" i="1"/>
  <c r="G43" i="1"/>
  <c r="C40" i="1"/>
  <c r="F39" i="1"/>
  <c r="Q37" i="1"/>
  <c r="D40" i="1"/>
  <c r="S37" i="1"/>
  <c r="L38" i="1"/>
  <c r="P38" i="1"/>
  <c r="M38" i="1"/>
  <c r="H40" i="1"/>
  <c r="R37" i="1"/>
  <c r="T37" i="1"/>
  <c r="O38" i="1"/>
  <c r="N38" i="1"/>
  <c r="W38" i="1" s="1"/>
  <c r="X38" i="1" s="1"/>
  <c r="V37" i="1" l="1"/>
  <c r="U40" i="1"/>
  <c r="G44" i="1"/>
  <c r="C41" i="1"/>
  <c r="F40" i="1"/>
  <c r="D41" i="1"/>
  <c r="S38" i="1"/>
  <c r="R38" i="1"/>
  <c r="Q38" i="1"/>
  <c r="H41" i="1"/>
  <c r="L39" i="1"/>
  <c r="P39" i="1"/>
  <c r="M39" i="1"/>
  <c r="T38" i="1"/>
  <c r="O39" i="1"/>
  <c r="N39" i="1"/>
  <c r="W39" i="1" s="1"/>
  <c r="X39" i="1" s="1"/>
  <c r="V38" i="1" l="1"/>
  <c r="U41" i="1"/>
  <c r="G45" i="1"/>
  <c r="C42" i="1"/>
  <c r="H42" i="1"/>
  <c r="R39" i="1"/>
  <c r="Q39" i="1"/>
  <c r="S39" i="1"/>
  <c r="L40" i="1"/>
  <c r="P40" i="1" s="1"/>
  <c r="D42" i="1"/>
  <c r="F41" i="1"/>
  <c r="M40" i="1"/>
  <c r="O40" i="1"/>
  <c r="N40" i="1"/>
  <c r="T39" i="1"/>
  <c r="W40" i="1"/>
  <c r="X40" i="1" s="1"/>
  <c r="V39" i="1" l="1"/>
  <c r="U42" i="1"/>
  <c r="G46" i="1"/>
  <c r="C43" i="1"/>
  <c r="H43" i="1"/>
  <c r="S40" i="1"/>
  <c r="F42" i="1"/>
  <c r="T40" i="1"/>
  <c r="D43" i="1"/>
  <c r="R40" i="1"/>
  <c r="L41" i="1"/>
  <c r="Q40" i="1"/>
  <c r="P41" i="1"/>
  <c r="N41" i="1"/>
  <c r="W41" i="1" s="1"/>
  <c r="X41" i="1" s="1"/>
  <c r="M41" i="1"/>
  <c r="O41" i="1"/>
  <c r="V40" i="1" l="1"/>
  <c r="U43" i="1"/>
  <c r="G47" i="1"/>
  <c r="C44" i="1"/>
  <c r="S41" i="1"/>
  <c r="T41" i="1"/>
  <c r="R41" i="1"/>
  <c r="L42" i="1"/>
  <c r="N42" i="1"/>
  <c r="P42" i="1"/>
  <c r="Q41" i="1"/>
  <c r="W42" i="1"/>
  <c r="X42" i="1"/>
  <c r="H44" i="1"/>
  <c r="D44" i="1"/>
  <c r="F43" i="1"/>
  <c r="M42" i="1"/>
  <c r="O42" i="1"/>
  <c r="V41" i="1" l="1"/>
  <c r="U44" i="1"/>
  <c r="G48" i="1"/>
  <c r="C45" i="1"/>
  <c r="S42" i="1"/>
  <c r="L43" i="1"/>
  <c r="P43" i="1"/>
  <c r="M43" i="1"/>
  <c r="O43" i="1"/>
  <c r="D45" i="1"/>
  <c r="F44" i="1"/>
  <c r="Q42" i="1"/>
  <c r="N43" i="1"/>
  <c r="W43" i="1"/>
  <c r="X43" i="1" s="1"/>
  <c r="H45" i="1"/>
  <c r="T42" i="1"/>
  <c r="R42" i="1"/>
  <c r="V42" i="1" l="1"/>
  <c r="U45" i="1"/>
  <c r="G49" i="1"/>
  <c r="C46" i="1"/>
  <c r="R43" i="1"/>
  <c r="S43" i="1"/>
  <c r="T43" i="1"/>
  <c r="L44" i="1"/>
  <c r="H46" i="1"/>
  <c r="O44" i="1"/>
  <c r="N44" i="1"/>
  <c r="D46" i="1"/>
  <c r="F45" i="1"/>
  <c r="M44" i="1"/>
  <c r="W44" i="1"/>
  <c r="X44" i="1" s="1"/>
  <c r="Q43" i="1"/>
  <c r="P44" i="1"/>
  <c r="V43" i="1" l="1"/>
  <c r="U46" i="1"/>
  <c r="G50" i="1"/>
  <c r="C47" i="1"/>
  <c r="S44" i="1"/>
  <c r="L45" i="1"/>
  <c r="P45" i="1"/>
  <c r="O45" i="1"/>
  <c r="N45" i="1"/>
  <c r="H47" i="1"/>
  <c r="F46" i="1"/>
  <c r="T44" i="1"/>
  <c r="M45" i="1"/>
  <c r="W45" i="1"/>
  <c r="X45" i="1" s="1"/>
  <c r="D47" i="1"/>
  <c r="Q44" i="1"/>
  <c r="R44" i="1"/>
  <c r="V44" i="1" l="1"/>
  <c r="U47" i="1"/>
  <c r="G51" i="1"/>
  <c r="C48" i="1"/>
  <c r="S45" i="1"/>
  <c r="L46" i="1"/>
  <c r="P46" i="1"/>
  <c r="N46" i="1"/>
  <c r="O46" i="1"/>
  <c r="H48" i="1"/>
  <c r="F47" i="1"/>
  <c r="M46" i="1"/>
  <c r="T45" i="1"/>
  <c r="W46" i="1"/>
  <c r="X46" i="1"/>
  <c r="D48" i="1"/>
  <c r="Q45" i="1"/>
  <c r="R45" i="1"/>
  <c r="V45" i="1" l="1"/>
  <c r="U48" i="1"/>
  <c r="G52" i="1"/>
  <c r="C49" i="1"/>
  <c r="H49" i="1"/>
  <c r="D49" i="1"/>
  <c r="R46" i="1"/>
  <c r="L47" i="1"/>
  <c r="F48" i="1"/>
  <c r="T46" i="1"/>
  <c r="N47" i="1"/>
  <c r="W47" i="1"/>
  <c r="X47" i="1"/>
  <c r="Q46" i="1"/>
  <c r="S46" i="1"/>
  <c r="P47" i="1"/>
  <c r="M47" i="1"/>
  <c r="O47" i="1"/>
  <c r="V46" i="1" l="1"/>
  <c r="U49" i="1"/>
  <c r="G53" i="1"/>
  <c r="C50" i="1"/>
  <c r="H50" i="1"/>
  <c r="D50" i="1"/>
  <c r="Q47" i="1"/>
  <c r="S47" i="1"/>
  <c r="L48" i="1"/>
  <c r="F49" i="1"/>
  <c r="M48" i="1"/>
  <c r="T47" i="1"/>
  <c r="R47" i="1"/>
  <c r="N48" i="1"/>
  <c r="W48" i="1" s="1"/>
  <c r="O48" i="1"/>
  <c r="P48" i="1"/>
  <c r="X48" i="1"/>
  <c r="V47" i="1" l="1"/>
  <c r="U50" i="1"/>
  <c r="G54" i="1"/>
  <c r="C51" i="1"/>
  <c r="H51" i="1"/>
  <c r="L49" i="1"/>
  <c r="S48" i="1"/>
  <c r="M49" i="1"/>
  <c r="P49" i="1"/>
  <c r="D51" i="1"/>
  <c r="R48" i="1"/>
  <c r="F50" i="1"/>
  <c r="T48" i="1"/>
  <c r="O49" i="1"/>
  <c r="N49" i="1"/>
  <c r="W49" i="1" s="1"/>
  <c r="X49" i="1" s="1"/>
  <c r="Q48" i="1"/>
  <c r="V48" i="1" l="1"/>
  <c r="U51" i="1"/>
  <c r="G55" i="1"/>
  <c r="C52" i="1"/>
  <c r="Q49" i="1"/>
  <c r="L50" i="1"/>
  <c r="P50" i="1"/>
  <c r="N50" i="1"/>
  <c r="O50" i="1"/>
  <c r="H52" i="1"/>
  <c r="F51" i="1"/>
  <c r="S49" i="1"/>
  <c r="M50" i="1"/>
  <c r="T49" i="1"/>
  <c r="W50" i="1"/>
  <c r="X50" i="1" s="1"/>
  <c r="D52" i="1"/>
  <c r="R49" i="1"/>
  <c r="V49" i="1" l="1"/>
  <c r="U52" i="1"/>
  <c r="G56" i="1"/>
  <c r="C53" i="1"/>
  <c r="R50" i="1"/>
  <c r="T50" i="1"/>
  <c r="L51" i="1"/>
  <c r="M51" i="1"/>
  <c r="P51" i="1"/>
  <c r="N51" i="1"/>
  <c r="D53" i="1"/>
  <c r="Q50" i="1"/>
  <c r="S50" i="1"/>
  <c r="O51" i="1"/>
  <c r="W51" i="1"/>
  <c r="X51" i="1" s="1"/>
  <c r="H53" i="1"/>
  <c r="F52" i="1"/>
  <c r="V50" i="1" l="1"/>
  <c r="U53" i="1"/>
  <c r="G57" i="1"/>
  <c r="C54" i="1"/>
  <c r="D54" i="1"/>
  <c r="R51" i="1"/>
  <c r="T51" i="1"/>
  <c r="Q51" i="1"/>
  <c r="L52" i="1"/>
  <c r="N52" i="1"/>
  <c r="H54" i="1"/>
  <c r="P52" i="1"/>
  <c r="O52" i="1"/>
  <c r="S51" i="1"/>
  <c r="F53" i="1"/>
  <c r="M52" i="1"/>
  <c r="W52" i="1"/>
  <c r="X52" i="1" s="1"/>
  <c r="V51" i="1" l="1"/>
  <c r="U54" i="1"/>
  <c r="G58" i="1"/>
  <c r="C55" i="1"/>
  <c r="R52" i="1"/>
  <c r="L53" i="1"/>
  <c r="M53" i="1"/>
  <c r="O53" i="1"/>
  <c r="N53" i="1"/>
  <c r="H55" i="1"/>
  <c r="Q52" i="1"/>
  <c r="S52" i="1"/>
  <c r="P53" i="1"/>
  <c r="T52" i="1"/>
  <c r="W53" i="1"/>
  <c r="X53" i="1" s="1"/>
  <c r="D55" i="1"/>
  <c r="F54" i="1"/>
  <c r="V52" i="1" l="1"/>
  <c r="U55" i="1"/>
  <c r="G59" i="1"/>
  <c r="C56" i="1"/>
  <c r="F55" i="1"/>
  <c r="S53" i="1"/>
  <c r="H56" i="1"/>
  <c r="D56" i="1"/>
  <c r="L54" i="1"/>
  <c r="M54" i="1"/>
  <c r="T53" i="1"/>
  <c r="Q53" i="1"/>
  <c r="R53" i="1"/>
  <c r="P54" i="1"/>
  <c r="O54" i="1"/>
  <c r="N54" i="1"/>
  <c r="W54" i="1" s="1"/>
  <c r="X54" i="1" s="1"/>
  <c r="V53" i="1" l="1"/>
  <c r="U56" i="1"/>
  <c r="G60" i="1"/>
  <c r="C57" i="1"/>
  <c r="R54" i="1"/>
  <c r="L55" i="1"/>
  <c r="N55" i="1"/>
  <c r="P55" i="1"/>
  <c r="O55" i="1"/>
  <c r="H57" i="1"/>
  <c r="F56" i="1"/>
  <c r="S54" i="1"/>
  <c r="M55" i="1"/>
  <c r="W55" i="1"/>
  <c r="X55" i="1"/>
  <c r="D57" i="1"/>
  <c r="Q54" i="1"/>
  <c r="T54" i="1"/>
  <c r="V54" i="1" l="1"/>
  <c r="U57" i="1"/>
  <c r="G61" i="1"/>
  <c r="C58" i="1"/>
  <c r="H58" i="1"/>
  <c r="D58" i="1"/>
  <c r="S55" i="1"/>
  <c r="F57" i="1"/>
  <c r="Q55" i="1"/>
  <c r="T55" i="1"/>
  <c r="R55" i="1"/>
  <c r="L56" i="1"/>
  <c r="O56" i="1"/>
  <c r="P56" i="1"/>
  <c r="N56" i="1"/>
  <c r="W56" i="1" s="1"/>
  <c r="X56" i="1" s="1"/>
  <c r="M56" i="1"/>
  <c r="V55" i="1" l="1"/>
  <c r="U58" i="1"/>
  <c r="G62" i="1"/>
  <c r="C59" i="1"/>
  <c r="T56" i="1"/>
  <c r="L57" i="1"/>
  <c r="O57" i="1"/>
  <c r="P57" i="1"/>
  <c r="N57" i="1"/>
  <c r="H59" i="1"/>
  <c r="F58" i="1"/>
  <c r="M57" i="1"/>
  <c r="Q56" i="1"/>
  <c r="W57" i="1"/>
  <c r="X57" i="1" s="1"/>
  <c r="D59" i="1"/>
  <c r="S56" i="1"/>
  <c r="R56" i="1"/>
  <c r="V56" i="1" l="1"/>
  <c r="U59" i="1"/>
  <c r="G63" i="1"/>
  <c r="C60" i="1"/>
  <c r="S57" i="1"/>
  <c r="L58" i="1"/>
  <c r="M58" i="1"/>
  <c r="P58" i="1"/>
  <c r="N58" i="1"/>
  <c r="H60" i="1"/>
  <c r="F59" i="1"/>
  <c r="T57" i="1"/>
  <c r="O58" i="1"/>
  <c r="W58" i="1"/>
  <c r="X58" i="1"/>
  <c r="D60" i="1"/>
  <c r="Q57" i="1"/>
  <c r="R57" i="1"/>
  <c r="V57" i="1" l="1"/>
  <c r="U60" i="1"/>
  <c r="G64" i="1"/>
  <c r="C61" i="1"/>
  <c r="Q58" i="1"/>
  <c r="L59" i="1"/>
  <c r="P59" i="1"/>
  <c r="D61" i="1"/>
  <c r="T58" i="1"/>
  <c r="S58" i="1"/>
  <c r="R58" i="1"/>
  <c r="M59" i="1"/>
  <c r="O59" i="1"/>
  <c r="N59" i="1"/>
  <c r="W59" i="1" s="1"/>
  <c r="X59" i="1" s="1"/>
  <c r="H61" i="1"/>
  <c r="F60" i="1"/>
  <c r="V58" i="1" l="1"/>
  <c r="U61" i="1"/>
  <c r="G65" i="1"/>
  <c r="C62" i="1"/>
  <c r="D62" i="1"/>
  <c r="S59" i="1"/>
  <c r="L60" i="1"/>
  <c r="O60" i="1"/>
  <c r="H62" i="1"/>
  <c r="Q59" i="1"/>
  <c r="R59" i="1"/>
  <c r="F61" i="1"/>
  <c r="M60" i="1"/>
  <c r="T59" i="1"/>
  <c r="N60" i="1"/>
  <c r="W60" i="1" s="1"/>
  <c r="P60" i="1"/>
  <c r="X60" i="1"/>
  <c r="V59" i="1" l="1"/>
  <c r="U62" i="1"/>
  <c r="G66" i="1"/>
  <c r="C63" i="1"/>
  <c r="H63" i="1"/>
  <c r="S60" i="1"/>
  <c r="Q60" i="1"/>
  <c r="L61" i="1"/>
  <c r="N61" i="1"/>
  <c r="R60" i="1"/>
  <c r="F62" i="1"/>
  <c r="W61" i="1"/>
  <c r="X61" i="1" s="1"/>
  <c r="T60" i="1"/>
  <c r="P61" i="1"/>
  <c r="O61" i="1"/>
  <c r="D63" i="1"/>
  <c r="M61" i="1"/>
  <c r="V60" i="1" l="1"/>
  <c r="U63" i="1"/>
  <c r="G67" i="1"/>
  <c r="C64" i="1"/>
  <c r="T61" i="1"/>
  <c r="L62" i="1"/>
  <c r="P62" i="1"/>
  <c r="M62" i="1"/>
  <c r="O62" i="1"/>
  <c r="H64" i="1"/>
  <c r="F63" i="1"/>
  <c r="R61" i="1"/>
  <c r="N62" i="1"/>
  <c r="W62" i="1"/>
  <c r="X62" i="1"/>
  <c r="D64" i="1"/>
  <c r="S61" i="1"/>
  <c r="Q61" i="1"/>
  <c r="V61" i="1" l="1"/>
  <c r="U64" i="1"/>
  <c r="G68" i="1"/>
  <c r="C65" i="1"/>
  <c r="S62" i="1"/>
  <c r="D65" i="1"/>
  <c r="H65" i="1"/>
  <c r="Q62" i="1"/>
  <c r="T62" i="1"/>
  <c r="L63" i="1"/>
  <c r="F64" i="1"/>
  <c r="R62" i="1"/>
  <c r="N63" i="1"/>
  <c r="W63" i="1" s="1"/>
  <c r="X63" i="1" s="1"/>
  <c r="P63" i="1"/>
  <c r="O63" i="1"/>
  <c r="M63" i="1"/>
  <c r="V62" i="1" l="1"/>
  <c r="U65" i="1"/>
  <c r="G69" i="1"/>
  <c r="C66" i="1"/>
  <c r="D66" i="1"/>
  <c r="F65" i="1"/>
  <c r="Q63" i="1"/>
  <c r="S63" i="1"/>
  <c r="L64" i="1"/>
  <c r="M64" i="1" s="1"/>
  <c r="H66" i="1"/>
  <c r="R63" i="1"/>
  <c r="P64" i="1"/>
  <c r="T63" i="1"/>
  <c r="N64" i="1"/>
  <c r="W64" i="1" s="1"/>
  <c r="X64" i="1" s="1"/>
  <c r="O64" i="1"/>
  <c r="V63" i="1" l="1"/>
  <c r="U66" i="1"/>
  <c r="G70" i="1"/>
  <c r="C67" i="1"/>
  <c r="H67" i="1"/>
  <c r="T64" i="1"/>
  <c r="Q64" i="1"/>
  <c r="L65" i="1"/>
  <c r="F66" i="1"/>
  <c r="S64" i="1"/>
  <c r="M65" i="1"/>
  <c r="D67" i="1"/>
  <c r="R64" i="1"/>
  <c r="N65" i="1"/>
  <c r="O65" i="1"/>
  <c r="W65" i="1"/>
  <c r="X65" i="1"/>
  <c r="P65" i="1"/>
  <c r="V64" i="1" l="1"/>
  <c r="U67" i="1"/>
  <c r="G71" i="1"/>
  <c r="C68" i="1"/>
  <c r="R65" i="1"/>
  <c r="L66" i="1"/>
  <c r="M66" i="1"/>
  <c r="N66" i="1"/>
  <c r="O66" i="1"/>
  <c r="D68" i="1"/>
  <c r="F67" i="1"/>
  <c r="Q65" i="1"/>
  <c r="P66" i="1"/>
  <c r="W66" i="1"/>
  <c r="X66" i="1" s="1"/>
  <c r="H68" i="1"/>
  <c r="S65" i="1"/>
  <c r="T65" i="1"/>
  <c r="V65" i="1" l="1"/>
  <c r="U68" i="1"/>
  <c r="G72" i="1"/>
  <c r="C69" i="1"/>
  <c r="Q66" i="1"/>
  <c r="L67" i="1"/>
  <c r="M67" i="1"/>
  <c r="O67" i="1"/>
  <c r="P67" i="1"/>
  <c r="D69" i="1"/>
  <c r="T66" i="1"/>
  <c r="S66" i="1"/>
  <c r="N67" i="1"/>
  <c r="W67" i="1"/>
  <c r="X67" i="1" s="1"/>
  <c r="H69" i="1"/>
  <c r="F68" i="1"/>
  <c r="R66" i="1"/>
  <c r="V66" i="1" l="1"/>
  <c r="U69" i="1"/>
  <c r="G73" i="1"/>
  <c r="C70" i="1"/>
  <c r="Q67" i="1"/>
  <c r="L68" i="1"/>
  <c r="O68" i="1"/>
  <c r="M68" i="1"/>
  <c r="N68" i="1"/>
  <c r="D70" i="1"/>
  <c r="R67" i="1"/>
  <c r="T67" i="1"/>
  <c r="P68" i="1"/>
  <c r="W68" i="1"/>
  <c r="X68" i="1"/>
  <c r="H70" i="1"/>
  <c r="F69" i="1"/>
  <c r="S67" i="1"/>
  <c r="V67" i="1" l="1"/>
  <c r="U70" i="1"/>
  <c r="G74" i="1"/>
  <c r="C71" i="1"/>
  <c r="R68" i="1"/>
  <c r="L69" i="1"/>
  <c r="M69" i="1"/>
  <c r="P69" i="1"/>
  <c r="N69" i="1"/>
  <c r="D71" i="1"/>
  <c r="Q68" i="1"/>
  <c r="F70" i="1"/>
  <c r="O69" i="1"/>
  <c r="W69" i="1"/>
  <c r="X69" i="1" s="1"/>
  <c r="H71" i="1"/>
  <c r="S68" i="1"/>
  <c r="T68" i="1"/>
  <c r="V68" i="1" l="1"/>
  <c r="U71" i="1"/>
  <c r="G75" i="1"/>
  <c r="C72" i="1"/>
  <c r="Q69" i="1"/>
  <c r="L70" i="1"/>
  <c r="P70" i="1"/>
  <c r="O70" i="1"/>
  <c r="M70" i="1"/>
  <c r="H72" i="1"/>
  <c r="F71" i="1"/>
  <c r="T69" i="1"/>
  <c r="N70" i="1"/>
  <c r="W70" i="1"/>
  <c r="X70" i="1"/>
  <c r="D72" i="1"/>
  <c r="S69" i="1"/>
  <c r="R69" i="1"/>
  <c r="V69" i="1" l="1"/>
  <c r="U72" i="1"/>
  <c r="G76" i="1"/>
  <c r="C73" i="1"/>
  <c r="H73" i="1"/>
  <c r="Q70" i="1"/>
  <c r="S70" i="1"/>
  <c r="D73" i="1"/>
  <c r="L71" i="1"/>
  <c r="O71" i="1"/>
  <c r="R70" i="1"/>
  <c r="T70" i="1"/>
  <c r="F72" i="1"/>
  <c r="P71" i="1"/>
  <c r="M71" i="1"/>
  <c r="N71" i="1"/>
  <c r="W71" i="1" s="1"/>
  <c r="X71" i="1" s="1"/>
  <c r="V70" i="1" l="1"/>
  <c r="U73" i="1"/>
  <c r="G77" i="1"/>
  <c r="C74" i="1"/>
  <c r="F73" i="1"/>
  <c r="Q71" i="1"/>
  <c r="H74" i="1"/>
  <c r="S71" i="1"/>
  <c r="T71" i="1"/>
  <c r="R71" i="1"/>
  <c r="D74" i="1"/>
  <c r="L72" i="1"/>
  <c r="P72" i="1"/>
  <c r="N72" i="1"/>
  <c r="W72" i="1" s="1"/>
  <c r="X72" i="1" s="1"/>
  <c r="M72" i="1"/>
  <c r="O72" i="1"/>
  <c r="V71" i="1" l="1"/>
  <c r="U74" i="1"/>
  <c r="G78" i="1"/>
  <c r="C75" i="1"/>
  <c r="R72" i="1"/>
  <c r="Q72" i="1"/>
  <c r="D75" i="1"/>
  <c r="L73" i="1"/>
  <c r="M73" i="1"/>
  <c r="H75" i="1"/>
  <c r="S72" i="1"/>
  <c r="F74" i="1"/>
  <c r="T72" i="1"/>
  <c r="P73" i="1"/>
  <c r="N73" i="1"/>
  <c r="W73" i="1" s="1"/>
  <c r="X73" i="1" s="1"/>
  <c r="O73" i="1"/>
  <c r="V72" i="1" l="1"/>
  <c r="U75" i="1"/>
  <c r="G79" i="1"/>
  <c r="C76" i="1"/>
  <c r="H76" i="1"/>
  <c r="D76" i="1"/>
  <c r="R73" i="1"/>
  <c r="L74" i="1"/>
  <c r="S73" i="1"/>
  <c r="T73" i="1"/>
  <c r="O74" i="1"/>
  <c r="N74" i="1"/>
  <c r="M74" i="1"/>
  <c r="Q73" i="1"/>
  <c r="F75" i="1"/>
  <c r="W74" i="1"/>
  <c r="X74" i="1" s="1"/>
  <c r="P74" i="1"/>
  <c r="V73" i="1" l="1"/>
  <c r="U76" i="1"/>
  <c r="G80" i="1"/>
  <c r="C77" i="1"/>
  <c r="H77" i="1"/>
  <c r="T74" i="1"/>
  <c r="S74" i="1"/>
  <c r="D77" i="1"/>
  <c r="R74" i="1"/>
  <c r="L75" i="1"/>
  <c r="M75" i="1" s="1"/>
  <c r="F76" i="1"/>
  <c r="Q74" i="1"/>
  <c r="P75" i="1"/>
  <c r="N75" i="1"/>
  <c r="W75" i="1" s="1"/>
  <c r="X75" i="1"/>
  <c r="O75" i="1"/>
  <c r="V74" i="1" l="1"/>
  <c r="U77" i="1"/>
  <c r="G81" i="1"/>
  <c r="C78" i="1"/>
  <c r="H78" i="1"/>
  <c r="F77" i="1"/>
  <c r="R75" i="1"/>
  <c r="Q75" i="1"/>
  <c r="L76" i="1"/>
  <c r="O76" i="1"/>
  <c r="D78" i="1"/>
  <c r="S75" i="1"/>
  <c r="T75" i="1"/>
  <c r="P76" i="1"/>
  <c r="N76" i="1"/>
  <c r="W76" i="1"/>
  <c r="X76" i="1"/>
  <c r="M76" i="1"/>
  <c r="V75" i="1" l="1"/>
  <c r="U78" i="1"/>
  <c r="G82" i="1"/>
  <c r="C79" i="1"/>
  <c r="S76" i="1"/>
  <c r="L77" i="1"/>
  <c r="M77" i="1"/>
  <c r="N77" i="1"/>
  <c r="O77" i="1"/>
  <c r="H79" i="1"/>
  <c r="F78" i="1"/>
  <c r="P77" i="1"/>
  <c r="T76" i="1"/>
  <c r="W77" i="1"/>
  <c r="X77" i="1" s="1"/>
  <c r="D79" i="1"/>
  <c r="Q76" i="1"/>
  <c r="R76" i="1"/>
  <c r="V76" i="1" l="1"/>
  <c r="U79" i="1"/>
  <c r="G83" i="1"/>
  <c r="C80" i="1"/>
  <c r="R77" i="1"/>
  <c r="S77" i="1"/>
  <c r="H80" i="1"/>
  <c r="D80" i="1"/>
  <c r="L78" i="1"/>
  <c r="T77" i="1"/>
  <c r="O78" i="1"/>
  <c r="F79" i="1"/>
  <c r="P78" i="1"/>
  <c r="Q77" i="1"/>
  <c r="M78" i="1"/>
  <c r="N78" i="1"/>
  <c r="W78" i="1" s="1"/>
  <c r="X78" i="1" s="1"/>
  <c r="V77" i="1" l="1"/>
  <c r="U80" i="1"/>
  <c r="G84" i="1"/>
  <c r="C81" i="1"/>
  <c r="D81" i="1"/>
  <c r="L79" i="1"/>
  <c r="R78" i="1"/>
  <c r="M79" i="1"/>
  <c r="H81" i="1"/>
  <c r="T78" i="1"/>
  <c r="S78" i="1"/>
  <c r="Q78" i="1"/>
  <c r="N79" i="1"/>
  <c r="W79" i="1" s="1"/>
  <c r="X79" i="1" s="1"/>
  <c r="F80" i="1"/>
  <c r="P79" i="1"/>
  <c r="O79" i="1"/>
  <c r="V78" i="1" l="1"/>
  <c r="U81" i="1"/>
  <c r="G85" i="1"/>
  <c r="C82" i="1"/>
  <c r="S79" i="1"/>
  <c r="R79" i="1"/>
  <c r="T79" i="1"/>
  <c r="L80" i="1"/>
  <c r="D82" i="1"/>
  <c r="Q79" i="1"/>
  <c r="P80" i="1"/>
  <c r="O80" i="1"/>
  <c r="H82" i="1"/>
  <c r="F81" i="1"/>
  <c r="M80" i="1"/>
  <c r="N80" i="1"/>
  <c r="R80" i="1"/>
  <c r="V79" i="1" l="1"/>
  <c r="U82" i="1"/>
  <c r="G86" i="1"/>
  <c r="C83" i="1"/>
  <c r="S80" i="1"/>
  <c r="T80" i="1"/>
  <c r="L81" i="1"/>
  <c r="O81" i="1"/>
  <c r="M81" i="1"/>
  <c r="H83" i="1"/>
  <c r="D83" i="1"/>
  <c r="Q80" i="1"/>
  <c r="N81" i="1"/>
  <c r="W80" i="1"/>
  <c r="X80" i="1" s="1"/>
  <c r="P81" i="1"/>
  <c r="W81" i="1"/>
  <c r="X81" i="1" s="1"/>
  <c r="F82" i="1"/>
  <c r="V80" i="1" l="1"/>
  <c r="U83" i="1"/>
  <c r="G87" i="1"/>
  <c r="C84" i="1"/>
  <c r="S81" i="1"/>
  <c r="L82" i="1"/>
  <c r="P82" i="1"/>
  <c r="M82" i="1"/>
  <c r="O82" i="1"/>
  <c r="H84" i="1"/>
  <c r="T81" i="1"/>
  <c r="R81" i="1"/>
  <c r="N82" i="1"/>
  <c r="W82" i="1"/>
  <c r="X82" i="1" s="1"/>
  <c r="D84" i="1"/>
  <c r="F83" i="1"/>
  <c r="Q81" i="1"/>
  <c r="V81" i="1" l="1"/>
  <c r="U84" i="1"/>
  <c r="G88" i="1"/>
  <c r="C85" i="1"/>
  <c r="D85" i="1"/>
  <c r="Q82" i="1"/>
  <c r="F84" i="1"/>
  <c r="L83" i="1"/>
  <c r="P83" i="1"/>
  <c r="T82" i="1"/>
  <c r="O83" i="1"/>
  <c r="M83" i="1"/>
  <c r="N83" i="1"/>
  <c r="W83" i="1"/>
  <c r="H85" i="1"/>
  <c r="R82" i="1"/>
  <c r="X83" i="1"/>
  <c r="S82" i="1"/>
  <c r="V82" i="1" l="1"/>
  <c r="U85" i="1"/>
  <c r="G89" i="1"/>
  <c r="C86" i="1"/>
  <c r="D86" i="1"/>
  <c r="T83" i="1"/>
  <c r="S83" i="1"/>
  <c r="H86" i="1"/>
  <c r="Q83" i="1"/>
  <c r="R83" i="1"/>
  <c r="F85" i="1"/>
  <c r="L84" i="1"/>
  <c r="M84" i="1"/>
  <c r="O84" i="1"/>
  <c r="P84" i="1"/>
  <c r="N84" i="1"/>
  <c r="W84" i="1" s="1"/>
  <c r="X84" i="1" s="1"/>
  <c r="V83" i="1" l="1"/>
  <c r="U86" i="1"/>
  <c r="G90" i="1"/>
  <c r="C87" i="1"/>
  <c r="H87" i="1"/>
  <c r="D87" i="1"/>
  <c r="R84" i="1"/>
  <c r="L85" i="1"/>
  <c r="Q84" i="1"/>
  <c r="O85" i="1"/>
  <c r="P85" i="1"/>
  <c r="F86" i="1"/>
  <c r="M85" i="1"/>
  <c r="S84" i="1"/>
  <c r="T84" i="1"/>
  <c r="N85" i="1"/>
  <c r="W85" i="1"/>
  <c r="X85" i="1" s="1"/>
  <c r="V84" i="1" l="1"/>
  <c r="U87" i="1"/>
  <c r="G91" i="1"/>
  <c r="C88" i="1"/>
  <c r="H88" i="1"/>
  <c r="D88" i="1"/>
  <c r="T85" i="1"/>
  <c r="Q85" i="1"/>
  <c r="R85" i="1"/>
  <c r="S85" i="1"/>
  <c r="F87" i="1"/>
  <c r="L86" i="1"/>
  <c r="N86" i="1"/>
  <c r="W86" i="1" s="1"/>
  <c r="X86" i="1" s="1"/>
  <c r="O86" i="1"/>
  <c r="M86" i="1"/>
  <c r="P86" i="1"/>
  <c r="V85" i="1" l="1"/>
  <c r="U88" i="1"/>
  <c r="G92" i="1"/>
  <c r="C89" i="1"/>
  <c r="R86" i="1"/>
  <c r="T86" i="1"/>
  <c r="H89" i="1"/>
  <c r="Q86" i="1"/>
  <c r="L87" i="1"/>
  <c r="N87" i="1"/>
  <c r="W87" i="1"/>
  <c r="X87" i="1" s="1"/>
  <c r="D89" i="1"/>
  <c r="S86" i="1"/>
  <c r="F88" i="1"/>
  <c r="P87" i="1"/>
  <c r="M87" i="1"/>
  <c r="O87" i="1"/>
  <c r="V86" i="1" l="1"/>
  <c r="U89" i="1"/>
  <c r="G93" i="1"/>
  <c r="C90" i="1"/>
  <c r="H90" i="1"/>
  <c r="D90" i="1"/>
  <c r="F89" i="1"/>
  <c r="R87" i="1"/>
  <c r="T87" i="1"/>
  <c r="Q87" i="1"/>
  <c r="S87" i="1"/>
  <c r="L88" i="1"/>
  <c r="P88" i="1"/>
  <c r="M88" i="1"/>
  <c r="O88" i="1"/>
  <c r="N88" i="1"/>
  <c r="W88" i="1" s="1"/>
  <c r="X88" i="1" s="1"/>
  <c r="V87" i="1" l="1"/>
  <c r="U90" i="1"/>
  <c r="G94" i="1"/>
  <c r="C91" i="1"/>
  <c r="D91" i="1"/>
  <c r="R88" i="1"/>
  <c r="S88" i="1"/>
  <c r="L89" i="1"/>
  <c r="N89" i="1"/>
  <c r="O89" i="1"/>
  <c r="H91" i="1"/>
  <c r="F90" i="1"/>
  <c r="T88" i="1"/>
  <c r="Q88" i="1"/>
  <c r="P89" i="1"/>
  <c r="M89" i="1"/>
  <c r="W89" i="1"/>
  <c r="X89" i="1" s="1"/>
  <c r="V88" i="1" l="1"/>
  <c r="U91" i="1"/>
  <c r="G95" i="1"/>
  <c r="C92" i="1"/>
  <c r="H92" i="1"/>
  <c r="T89" i="1"/>
  <c r="Q89" i="1"/>
  <c r="D92" i="1"/>
  <c r="R89" i="1"/>
  <c r="F91" i="1"/>
  <c r="S89" i="1"/>
  <c r="L90" i="1"/>
  <c r="P90" i="1"/>
  <c r="O90" i="1"/>
  <c r="N90" i="1"/>
  <c r="W90" i="1" s="1"/>
  <c r="X90" i="1" s="1"/>
  <c r="M90" i="1"/>
  <c r="V89" i="1" l="1"/>
  <c r="U92" i="1"/>
  <c r="G96" i="1"/>
  <c r="C93" i="1"/>
  <c r="R90" i="1"/>
  <c r="T90" i="1"/>
  <c r="H93" i="1"/>
  <c r="L91" i="1"/>
  <c r="S90" i="1"/>
  <c r="M91" i="1"/>
  <c r="D93" i="1"/>
  <c r="F92" i="1"/>
  <c r="Q90" i="1"/>
  <c r="P91" i="1"/>
  <c r="N91" i="1"/>
  <c r="W91" i="1" s="1"/>
  <c r="X91" i="1" s="1"/>
  <c r="O91" i="1"/>
  <c r="V90" i="1" l="1"/>
  <c r="U93" i="1"/>
  <c r="G97" i="1"/>
  <c r="C94" i="1"/>
  <c r="S91" i="1"/>
  <c r="F93" i="1"/>
  <c r="H94" i="1"/>
  <c r="L92" i="1"/>
  <c r="P92" i="1"/>
  <c r="T91" i="1"/>
  <c r="D94" i="1"/>
  <c r="Q91" i="1"/>
  <c r="R91" i="1"/>
  <c r="M92" i="1"/>
  <c r="O92" i="1"/>
  <c r="N92" i="1"/>
  <c r="W92" i="1" s="1"/>
  <c r="X92" i="1" s="1"/>
  <c r="V91" i="1" l="1"/>
  <c r="U94" i="1"/>
  <c r="G98" i="1"/>
  <c r="C95" i="1"/>
  <c r="F94" i="1"/>
  <c r="Q92" i="1"/>
  <c r="L93" i="1"/>
  <c r="H95" i="1"/>
  <c r="T92" i="1"/>
  <c r="R92" i="1"/>
  <c r="N93" i="1"/>
  <c r="O93" i="1"/>
  <c r="D95" i="1"/>
  <c r="S92" i="1"/>
  <c r="P93" i="1"/>
  <c r="M93" i="1"/>
  <c r="W93" i="1"/>
  <c r="X93" i="1" s="1"/>
  <c r="V92" i="1" l="1"/>
  <c r="U95" i="1"/>
  <c r="G99" i="1"/>
  <c r="C96" i="1"/>
  <c r="H96" i="1"/>
  <c r="D96" i="1"/>
  <c r="R93" i="1"/>
  <c r="L94" i="1"/>
  <c r="F95" i="1"/>
  <c r="T93" i="1"/>
  <c r="N94" i="1"/>
  <c r="S93" i="1"/>
  <c r="Q93" i="1"/>
  <c r="O94" i="1"/>
  <c r="M94" i="1"/>
  <c r="W94" i="1"/>
  <c r="X94" i="1" s="1"/>
  <c r="P94" i="1"/>
  <c r="V93" i="1" l="1"/>
  <c r="U96" i="1"/>
  <c r="G100" i="1"/>
  <c r="C97" i="1"/>
  <c r="H97" i="1"/>
  <c r="T94" i="1"/>
  <c r="S94" i="1"/>
  <c r="Q94" i="1"/>
  <c r="D97" i="1"/>
  <c r="F96" i="1"/>
  <c r="R94" i="1"/>
  <c r="L95" i="1"/>
  <c r="M95" i="1" s="1"/>
  <c r="O95" i="1"/>
  <c r="N95" i="1"/>
  <c r="W95" i="1" s="1"/>
  <c r="X95" i="1" s="1"/>
  <c r="P95" i="1"/>
  <c r="V94" i="1" l="1"/>
  <c r="U97" i="1"/>
  <c r="G101" i="1"/>
  <c r="C98" i="1"/>
  <c r="H98" i="1"/>
  <c r="D98" i="1"/>
  <c r="R95" i="1"/>
  <c r="L96" i="1"/>
  <c r="T95" i="1"/>
  <c r="F97" i="1"/>
  <c r="N96" i="1"/>
  <c r="W96" i="1"/>
  <c r="Q95" i="1"/>
  <c r="S95" i="1"/>
  <c r="M96" i="1"/>
  <c r="P96" i="1"/>
  <c r="X96" i="1"/>
  <c r="O96" i="1"/>
  <c r="V95" i="1" l="1"/>
  <c r="U98" i="1"/>
  <c r="C99" i="1"/>
  <c r="H99" i="1"/>
  <c r="R96" i="1"/>
  <c r="F98" i="1"/>
  <c r="T96" i="1"/>
  <c r="D99" i="1"/>
  <c r="Q96" i="1"/>
  <c r="S96" i="1"/>
  <c r="L97" i="1"/>
  <c r="N97" i="1"/>
  <c r="P97" i="1"/>
  <c r="W97" i="1"/>
  <c r="X97" i="1"/>
  <c r="O97" i="1"/>
  <c r="M97" i="1"/>
  <c r="V96" i="1" l="1"/>
  <c r="U99" i="1"/>
  <c r="C100" i="1"/>
  <c r="D100" i="1"/>
  <c r="F99" i="1"/>
  <c r="S97" i="1"/>
  <c r="T97" i="1"/>
  <c r="H100" i="1"/>
  <c r="L98" i="1"/>
  <c r="O98" i="1" s="1"/>
  <c r="Q97" i="1"/>
  <c r="R97" i="1"/>
  <c r="M98" i="1"/>
  <c r="N98" i="1"/>
  <c r="R98" i="1"/>
  <c r="P98" i="1"/>
  <c r="V97" i="1" l="1"/>
  <c r="U100" i="1"/>
  <c r="C101" i="1"/>
  <c r="H101" i="1"/>
  <c r="D101" i="1"/>
  <c r="S98" i="1"/>
  <c r="Q98" i="1"/>
  <c r="F100" i="1"/>
  <c r="L100" i="1" s="1"/>
  <c r="M100" i="1" s="1"/>
  <c r="Q100" i="1"/>
  <c r="F101" i="1"/>
  <c r="L101" i="1" s="1"/>
  <c r="T98" i="1"/>
  <c r="L99" i="1"/>
  <c r="M99" i="1" s="1"/>
  <c r="Q99" i="1" s="1"/>
  <c r="O99" i="1"/>
  <c r="S99" i="1" s="1"/>
  <c r="N101" i="1"/>
  <c r="W101" i="1" s="1"/>
  <c r="X101" i="1" s="1"/>
  <c r="N100" i="1"/>
  <c r="N99" i="1"/>
  <c r="R101" i="1"/>
  <c r="W98" i="1"/>
  <c r="X98" i="1" s="1"/>
  <c r="P99" i="1"/>
  <c r="T99" i="1"/>
  <c r="O100" i="1"/>
  <c r="S100" i="1" s="1"/>
  <c r="P100" i="1"/>
  <c r="M101" i="1"/>
  <c r="Q101" i="1" s="1"/>
  <c r="O101" i="1"/>
  <c r="S101" i="1" s="1"/>
  <c r="P101" i="1"/>
  <c r="T101" i="1" s="1"/>
  <c r="R100" i="1"/>
  <c r="W100" i="1"/>
  <c r="X100" i="1" s="1"/>
  <c r="W99" i="1"/>
  <c r="X99" i="1" s="1"/>
  <c r="R99" i="1"/>
  <c r="V98" i="1" l="1"/>
  <c r="V100" i="1"/>
  <c r="V101" i="1"/>
  <c r="V99" i="1"/>
  <c r="U101" i="1"/>
  <c r="S102" i="1"/>
  <c r="R102" i="1"/>
  <c r="Q102" i="1"/>
  <c r="T100" i="1"/>
  <c r="T102" i="1" l="1"/>
</calcChain>
</file>

<file path=xl/sharedStrings.xml><?xml version="1.0" encoding="utf-8"?>
<sst xmlns="http://schemas.openxmlformats.org/spreadsheetml/2006/main" count="23" uniqueCount="23">
  <si>
    <t>Ref Date</t>
  </si>
  <si>
    <t>Rate</t>
  </si>
  <si>
    <t>Issue Date</t>
  </si>
  <si>
    <t>Settlement Date</t>
  </si>
  <si>
    <t>NPV</t>
  </si>
  <si>
    <t>Clean Price</t>
  </si>
  <si>
    <t>Dirty Price</t>
  </si>
  <si>
    <t>Yield</t>
  </si>
  <si>
    <t>No</t>
  </si>
  <si>
    <t>Redemption</t>
  </si>
  <si>
    <t>Coupon</t>
  </si>
  <si>
    <t>Bond</t>
  </si>
  <si>
    <t>NPV value</t>
  </si>
  <si>
    <t>Clean Price value</t>
  </si>
  <si>
    <t>Dirty Price Value</t>
  </si>
  <si>
    <t>Yield Value</t>
  </si>
  <si>
    <t>Engine</t>
  </si>
  <si>
    <t>x</t>
  </si>
  <si>
    <t>rand</t>
  </si>
  <si>
    <t>RedA</t>
  </si>
  <si>
    <t>lagv</t>
  </si>
  <si>
    <t>Trend</t>
  </si>
  <si>
    <t>-lag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</si>
</sst>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0" xfId="0" applyNumberFormat="1"/>
    <xf numFmtId="10" fontId="0" fillId="0" borderId="0" xfId="0" applyNumberFormat="1"/>
    <xf numFmtId="15" fontId="0" fillId="0" borderId="0" xfId="0" applyNumberFormat="1"/>
    <xf numFmtId="4" fontId="0" fillId="0" borderId="0" xfId="0" quotePrefix="1" applyNumberFormat="1"/>
    <xf numFmtId="4" fontId="0" fillId="0" borderId="0" xfId="0" applyNumberFormat="1"/>
    <xf numFmtId="0" fontId="0" fillId="0" borderId="0" xfId="0" applyNumberFormat="1"/>
    <xf numFmtId="0" fontId="1" fillId="0" borderId="0" xfId="0" applyNumberFormat="1" applyFont="1"/>
    <xf numFmtId="0" fontId="0" fillId="0" borderId="0" xfId="0" quotePrefix="1"/>
  </cellXfs>
  <cellStyles count="1">
    <cellStyle name="Normal" xfId="0" builtinId="0"/>
  </cellStyles>
  <dxfs count="34">
    <dxf>
      <numFmt numFmtId="0" formatCode="General"/>
    </dxf>
    <dxf>
      <numFmt numFmtId="0" formatCode="General"/>
    </dxf>
    <dxf>
      <numFmt numFmtId="0" formatCode="General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0" formatCode="General"/>
    </dxf>
    <dxf>
      <numFmt numFmtId="0" formatCode="General"/>
    </dxf>
    <dxf>
      <numFmt numFmtId="0" formatCode="General"/>
    </dxf>
    <dxf>
      <numFmt numFmtId="14" formatCode="0.00%"/>
    </dxf>
    <dxf>
      <numFmt numFmtId="14" formatCode="0.00%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20" formatCode="dd\-mmm\-yy"/>
    </dxf>
    <dxf>
      <numFmt numFmtId="20" formatCode="dd\-mmm\-yy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14" formatCode="0.00%"/>
    </dxf>
    <dxf>
      <numFmt numFmtId="14" formatCode="0.00%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.b407d698be1742e29c1e50286375b278">
      <tp t="s">
        <v>Bond100</v>
        <stp/>
        <stp>Bond100</stp>
        <stp>904154251</stp>
        <tr r="L101" s="1"/>
      </tp>
      <tp t="s">
        <v>DirtyPrice82</v>
        <stp/>
        <stp>DirtyPrice82</stp>
        <stp>1159575549</stp>
        <tr r="O83" s="1"/>
      </tp>
      <tp t="s">
        <v>DirtyPrice92</v>
        <stp/>
        <stp>DirtyPrice92</stp>
        <stp>1159575548</stp>
        <tr r="O93" s="1"/>
      </tp>
      <tp t="s">
        <v>DirtyPrice22</v>
        <stp/>
        <stp>DirtyPrice22</stp>
        <stp>1159575559</stp>
        <tr r="O23" s="1"/>
      </tp>
      <tp t="s">
        <v>DirtyPrice32</v>
        <stp/>
        <stp>DirtyPrice32</stp>
        <stp>1159575558</stp>
        <tr r="O33" s="1"/>
      </tp>
      <tp t="s">
        <v>DirtyPrice12</v>
        <stp/>
        <stp>DirtyPrice12</stp>
        <stp>1159575556</stp>
        <tr r="O13" s="1"/>
      </tp>
      <tp t="s">
        <v>DirtyPrice42</v>
        <stp/>
        <stp>DirtyPrice42</stp>
        <stp>1159575561</stp>
        <tr r="O43" s="1"/>
      </tp>
      <tp t="s">
        <v>DirtyPrice52</v>
        <stp/>
        <stp>DirtyPrice52</stp>
        <stp>1159575560</stp>
        <tr r="O53" s="1"/>
      </tp>
      <tp t="s">
        <v>DirtyPrice62</v>
        <stp/>
        <stp>DirtyPrice62</stp>
        <stp>1159575563</stp>
        <tr r="O63" s="1"/>
      </tp>
      <tp t="s">
        <v>DirtyPrice72</v>
        <stp/>
        <stp>DirtyPrice72</stp>
        <stp>1159575562</stp>
        <tr r="O73" s="1"/>
      </tp>
    </main>
    <main first="rtdsrv.b407d698be1742e29c1e50286375b278">
      <tp t="s">
        <v>DirtyPrice69</v>
        <stp/>
        <stp>DirtyPrice69</stp>
        <stp>1919090450</stp>
        <tr r="O70" s="1"/>
      </tp>
      <tp t="s">
        <v>DirtyPrice49</v>
        <stp/>
        <stp>DirtyPrice49</stp>
        <stp>1919090448</stp>
        <tr r="O50" s="1"/>
      </tp>
      <tp t="s">
        <v>DirtyPrice79</v>
        <stp/>
        <stp>DirtyPrice79</stp>
        <stp>1919090449</stp>
        <tr r="O80" s="1"/>
      </tp>
      <tp t="s">
        <v>DirtyPrice29</v>
        <stp/>
        <stp>DirtyPrice29</stp>
        <stp>1919090446</stp>
        <tr r="O30" s="1"/>
      </tp>
      <tp t="s">
        <v>DirtyPrice39</v>
        <stp/>
        <stp>DirtyPrice39</stp>
        <stp>1919090445</stp>
        <tr r="O40" s="1"/>
      </tp>
      <tp t="s">
        <v>DirtyPrice19</v>
        <stp/>
        <stp>DirtyPrice19</stp>
        <stp>1919090443</stp>
        <tr r="O20" s="1"/>
      </tp>
      <tp t="s">
        <v>DirtyPrice59</v>
        <stp/>
        <stp>DirtyPrice59</stp>
        <stp>1919090447</stp>
        <tr r="O60" s="1"/>
      </tp>
      <tp t="s">
        <v>DirtyPrice99</v>
        <stp/>
        <stp>DirtyPrice99</stp>
        <stp>1919090435</stp>
        <tr r="O100" s="1"/>
      </tp>
      <tp t="s">
        <v>DirtyPrice89</v>
        <stp/>
        <stp>DirtyPrice89</stp>
        <stp>1919090436</stp>
        <tr r="O90" s="1"/>
      </tp>
      <tp t="s">
        <v>NPV100</v>
        <stp/>
        <stp>NPV100</stp>
        <stp>1892142494</stp>
        <tr r="M101" s="1"/>
      </tp>
    </main>
    <main first="rtdsrv.b407d698be1742e29c1e50286375b278">
      <tp t="s">
        <v>NPV5</v>
        <stp/>
        <stp>NPV5</stp>
        <stp>35747938</stp>
        <tr r="M6" s="1"/>
      </tp>
      <tp t="s">
        <v>NPV4</v>
        <stp/>
        <stp>NPV4</stp>
        <stp>35747939</stp>
        <tr r="M5" s="1"/>
      </tp>
      <tp t="s">
        <v>NPV3</v>
        <stp/>
        <stp>NPV3</stp>
        <stp>35747936</stp>
        <tr r="M4" s="1"/>
      </tp>
      <tp t="s">
        <v>NPV2</v>
        <stp/>
        <stp>NPV2</stp>
        <stp>35747937</stp>
        <tr r="M3" s="1"/>
      </tp>
      <tp t="s">
        <v>NPV1</v>
        <stp/>
        <stp>NPV1</stp>
        <stp>35747934</stp>
        <tr r="M2" s="1"/>
      </tp>
      <tp t="s">
        <v>NPV6</v>
        <stp/>
        <stp>NPV6</stp>
        <stp>35747941</stp>
        <tr r="M7" s="1"/>
      </tp>
      <tp t="s">
        <v>NPV7</v>
        <stp/>
        <stp>NPV7</stp>
        <stp>35747940</stp>
        <tr r="M8" s="1"/>
      </tp>
      <tp t="s">
        <v>NPV8</v>
        <stp/>
        <stp>NPV8</stp>
        <stp>35747927</stp>
        <tr r="M9" s="1"/>
      </tp>
      <tp t="s">
        <v>NPV9</v>
        <stp/>
        <stp>NPV9</stp>
        <stp>35747926</stp>
        <tr r="M10" s="1"/>
      </tp>
      <tp t="s">
        <v>Yield98</v>
        <stp/>
        <stp>Yield98</stp>
        <stp>353006494</stp>
        <tr r="P99" s="1"/>
      </tp>
      <tp t="s">
        <v>Yield88</v>
        <stp/>
        <stp>Yield88</stp>
        <stp>353006495</stp>
        <tr r="P89" s="1"/>
      </tp>
    </main>
    <main first="rtdsrv.b407d698be1742e29c1e50286375b278">
      <tp t="s">
        <v>Yield18</v>
        <stp/>
        <stp>Yield18</stp>
        <stp>353006502</stp>
        <tr r="P19" s="1"/>
      </tp>
      <tp t="s">
        <v>Yield58</v>
        <stp/>
        <stp>Yield58</stp>
        <stp>353006506</stp>
        <tr r="P59" s="1"/>
      </tp>
      <tp t="s">
        <v>Yield48</v>
        <stp/>
        <stp>Yield48</stp>
        <stp>353006507</stp>
        <tr r="P49" s="1"/>
      </tp>
      <tp t="s">
        <v>Yield38</v>
        <stp/>
        <stp>Yield38</stp>
        <stp>353006504</stp>
        <tr r="P39" s="1"/>
      </tp>
      <tp t="s">
        <v>Yield28</v>
        <stp/>
        <stp>Yield28</stp>
        <stp>353006505</stp>
        <tr r="P29" s="1"/>
      </tp>
      <tp t="s">
        <v>Yield78</v>
        <stp/>
        <stp>Yield78</stp>
        <stp>353006508</stp>
        <tr r="P79" s="1"/>
      </tp>
      <tp t="s">
        <v>Yield68</v>
        <stp/>
        <stp>Yield68</stp>
        <stp>353006509</stp>
        <tr r="P69" s="1"/>
      </tp>
    </main>
    <main first="rtdsrv.b407d698be1742e29c1e50286375b278">
      <tp t="s">
        <v>DirtyPrice96</v>
        <stp/>
        <stp>DirtyPrice96</stp>
        <stp>-809792920</stp>
        <tr r="O97" s="1"/>
      </tp>
      <tp t="s">
        <v>Yield67</v>
        <stp/>
        <stp>Yield67</stp>
        <stp>756291036</stp>
        <tr r="P68" s="1"/>
      </tp>
      <tp t="s">
        <v>Yield77</v>
        <stp/>
        <stp>Yield77</stp>
        <stp>756291035</stp>
        <tr r="P78" s="1"/>
      </tp>
      <tp t="s">
        <v>Yield47</v>
        <stp/>
        <stp>Yield47</stp>
        <stp>756291034</stp>
        <tr r="P48" s="1"/>
      </tp>
      <tp t="s">
        <v>Yield57</v>
        <stp/>
        <stp>Yield57</stp>
        <stp>756291033</stp>
        <tr r="P58" s="1"/>
      </tp>
      <tp t="s">
        <v>Yield27</v>
        <stp/>
        <stp>Yield27</stp>
        <stp>756291032</stp>
        <tr r="P28" s="1"/>
      </tp>
      <tp t="s">
        <v>Yield37</v>
        <stp/>
        <stp>Yield37</stp>
        <stp>756291031</stp>
        <tr r="P38" s="1"/>
      </tp>
      <tp t="s">
        <v>Yield17</v>
        <stp/>
        <stp>Yield17</stp>
        <stp>756291029</stp>
        <tr r="P18" s="1"/>
      </tp>
      <tp t="s">
        <v>Yield87</v>
        <stp/>
        <stp>Yield87</stp>
        <stp>756291022</stp>
        <tr r="P88" s="1"/>
      </tp>
      <tp t="s">
        <v>Yield97</v>
        <stp/>
        <stp>Yield97</stp>
        <stp>756291021</stp>
        <tr r="P98" s="1"/>
      </tp>
      <tp t="s">
        <v>DirtyPrice56</v>
        <stp/>
        <stp>DirtyPrice56</stp>
        <stp>-809792908</stp>
        <tr r="O57" s="1"/>
      </tp>
      <tp t="s">
        <v>DirtyPrice26</v>
        <stp/>
        <stp>DirtyPrice26</stp>
        <stp>-809792909</stp>
        <tr r="O27" s="1"/>
      </tp>
      <tp t="s">
        <v>DirtyPrice76</v>
        <stp/>
        <stp>DirtyPrice76</stp>
        <stp>-809792906</stp>
        <tr r="O77" s="1"/>
      </tp>
      <tp t="s">
        <v>DirtyPrice46</v>
        <stp/>
        <stp>DirtyPrice46</stp>
        <stp>-809792907</stp>
        <tr r="O47" s="1"/>
      </tp>
      <tp t="s">
        <v>DirtyPrice66</v>
        <stp/>
        <stp>DirtyPrice66</stp>
        <stp>-809792905</stp>
        <tr r="O67" s="1"/>
      </tp>
      <tp t="s">
        <v>DirtyPrice86</v>
        <stp/>
        <stp>DirtyPrice86</stp>
        <stp>-809792919</stp>
        <tr r="O87" s="1"/>
      </tp>
      <tp t="s">
        <v>DirtyPrice16</v>
        <stp/>
        <stp>DirtyPrice16</stp>
        <stp>-809792912</stp>
        <tr r="O17" s="1"/>
      </tp>
      <tp t="s">
        <v>DirtyPrice36</v>
        <stp/>
        <stp>DirtyPrice36</stp>
        <stp>-809792910</stp>
        <tr r="O37" s="1"/>
      </tp>
    </main>
    <main first="rtdsrv.b407d698be1742e29c1e50286375b278">
      <tp t="s">
        <v>DirtyPrice81</v>
        <stp/>
        <stp>DirtyPrice81</stp>
        <stp>1562860076</stp>
        <tr r="O82" s="1"/>
      </tp>
      <tp t="s">
        <v>DirtyPrice91</v>
        <stp/>
        <stp>DirtyPrice91</stp>
        <stp>1562860075</stp>
        <tr r="O92" s="1"/>
      </tp>
      <tp t="s">
        <v>DirtyPrice61</v>
        <stp/>
        <stp>DirtyPrice61</stp>
        <stp>1562860090</stp>
        <tr r="O62" s="1"/>
      </tp>
      <tp t="s">
        <v>DirtyPrice71</v>
        <stp/>
        <stp>DirtyPrice71</stp>
        <stp>1562860089</stp>
        <tr r="O72" s="1"/>
      </tp>
      <tp t="s">
        <v>DirtyPrice41</v>
        <stp/>
        <stp>DirtyPrice41</stp>
        <stp>1562860088</stp>
        <tr r="O42" s="1"/>
      </tp>
      <tp t="s">
        <v>DirtyPrice31</v>
        <stp/>
        <stp>DirtyPrice31</stp>
        <stp>1562860085</stp>
        <tr r="O32" s="1"/>
      </tp>
      <tp t="s">
        <v>DirtyPrice21</v>
        <stp/>
        <stp>DirtyPrice21</stp>
        <stp>1562860086</stp>
        <tr r="O22" s="1"/>
      </tp>
      <tp t="s">
        <v>DirtyPrice11</v>
        <stp/>
        <stp>DirtyPrice11</stp>
        <stp>1562860083</stp>
        <tr r="O12" s="1"/>
      </tp>
      <tp t="s">
        <v>DirtyPrice51</v>
        <stp/>
        <stp>DirtyPrice51</stp>
        <stp>1562860087</stp>
        <tr r="O52" s="1"/>
      </tp>
    </main>
    <main first="rtdsrv.b407d698be1742e29c1e50286375b278">
      <tp t="s">
        <v>DirtyPrice65</v>
        <stp/>
        <stp>DirtyPrice65</stp>
        <stp>-406508378</stp>
        <tr r="O66" s="1"/>
      </tp>
      <tp t="s">
        <v>DirtyPrice75</v>
        <stp/>
        <stp>DirtyPrice75</stp>
        <stp>-406508379</stp>
        <tr r="O76" s="1"/>
      </tp>
      <tp t="s">
        <v>DirtyPrice25</v>
        <stp/>
        <stp>DirtyPrice25</stp>
        <stp>-406508382</stp>
        <tr r="O26" s="1"/>
      </tp>
      <tp t="s">
        <v>DirtyPrice35</v>
        <stp/>
        <stp>DirtyPrice35</stp>
        <stp>-406508383</stp>
        <tr r="O36" s="1"/>
      </tp>
      <tp t="s">
        <v>DirtyPrice15</v>
        <stp/>
        <stp>DirtyPrice15</stp>
        <stp>-406508385</stp>
        <tr r="O16" s="1"/>
      </tp>
      <tp t="s">
        <v>DirtyPrice45</v>
        <stp/>
        <stp>DirtyPrice45</stp>
        <stp>-406508380</stp>
        <tr r="O46" s="1"/>
      </tp>
      <tp t="s">
        <v>DirtyPrice55</v>
        <stp/>
        <stp>DirtyPrice55</stp>
        <stp>-406508381</stp>
        <tr r="O56" s="1"/>
      </tp>
      <tp t="s">
        <v>DirtyPrice85</v>
        <stp/>
        <stp>DirtyPrice85</stp>
        <stp>-406508392</stp>
        <tr r="O86" s="1"/>
      </tp>
      <tp t="s">
        <v>DirtyPrice95</v>
        <stp/>
        <stp>DirtyPrice95</stp>
        <stp>-406508393</stp>
        <tr r="O96" s="1"/>
      </tp>
    </main>
    <main first="rtdsrv.b407d698be1742e29c1e50286375b278">
      <tp t="s">
        <v>-lag100</v>
        <stp/>
        <stp>-lag100</stp>
        <stp>-82209126</stp>
        <tr r="W101" s="1"/>
      </tp>
    </main>
    <main first="rtdsrv.b407d698be1742e29c1e50286375b278">
      <tp t="s">
        <v>-lag2</v>
        <stp/>
        <stp>-lag2</stp>
        <stp>-1783276374</stp>
        <tr r="W3" s="1"/>
      </tp>
      <tp t="s">
        <v>-lag3</v>
        <stp/>
        <stp>-lag3</stp>
        <stp>-1783276358</stp>
        <tr r="W4" s="1"/>
      </tp>
    </main>
    <main first="rtdsrv.b407d698be1742e29c1e50286375b278">
      <tp t="s">
        <v>-lag1</v>
        <stp/>
        <stp>-lag1</stp>
        <stp>-1783276390</stp>
        <tr r="W2" s="1"/>
      </tp>
    </main>
    <main first="rtdsrv.b407d698be1742e29c1e50286375b278">
      <tp t="s">
        <v>-lag9</v>
        <stp/>
        <stp>-lag9</stp>
        <stp>-1783276262</stp>
        <tr r="W10" s="1"/>
      </tp>
      <tp t="s">
        <v>-lag8</v>
        <stp/>
        <stp>-lag8</stp>
        <stp>-1783276278</stp>
        <tr r="W9" s="1"/>
      </tp>
      <tp t="s">
        <v>Bond8</v>
        <stp/>
        <stp>Bond8</stp>
        <stp>-1158457676</stp>
        <tr r="L9" s="1"/>
      </tp>
      <tp t="s">
        <v>-lag4</v>
        <stp/>
        <stp>-lag4</stp>
        <stp>-1783276214</stp>
        <tr r="W5" s="1"/>
      </tp>
    </main>
    <main first="rtdsrv.b407d698be1742e29c1e50286375b278">
      <tp t="s">
        <v>Coupon7</v>
        <stp/>
        <stp>Coupon7</stp>
        <stp>387984889</stp>
        <tr r="F8" s="1"/>
      </tp>
    </main>
    <main first="rtdsrv.b407d698be1742e29c1e50286375b278">
      <tp t="s">
        <v>-lag7</v>
        <stp/>
        <stp>-lag7</stp>
        <stp>-1783276166</stp>
        <tr r="W8" s="1"/>
      </tp>
    </main>
    <main first="rtdsrv.b407d698be1742e29c1e50286375b278">
      <tp t="s">
        <v>-lag6</v>
        <stp/>
        <stp>-lag6</stp>
        <stp>-1783276182</stp>
        <tr r="W7" s="1"/>
      </tp>
      <tp t="s">
        <v>-lag5</v>
        <stp/>
        <stp>-lag5</stp>
        <stp>-1783276198</stp>
        <tr r="W6" s="1"/>
      </tp>
    </main>
    <main first="rtdsrv.b407d698be1742e29c1e50286375b278">
      <tp t="s">
        <v>Bond7</v>
        <stp/>
        <stp>Bond7</stp>
        <stp>-1158459471</stp>
        <tr r="L8" s="1"/>
      </tp>
      <tp t="s">
        <v>Bond1</v>
        <stp/>
        <stp>Bond1</stp>
        <stp>-1158463445</stp>
        <tr r="L2" s="1"/>
      </tp>
    </main>
    <main first="rtdsrv.b407d698be1742e29c1e50286375b278">
      <tp t="s">
        <v>RedA6</v>
        <stp/>
        <stp>RedA6</stp>
        <stp>-1645351458</stp>
        <tr r="H7" s="1"/>
      </tp>
    </main>
    <main first="rtdsrv.b407d698be1742e29c1e50286375b278">
      <tp t="s">
        <v>CleanPrice22</v>
        <stp/>
        <stp>CleanPrice22</stp>
        <stp>1159575559</stp>
        <tr r="N23" s="1"/>
      </tp>
      <tp t="s">
        <v>CleanPrice32</v>
        <stp/>
        <stp>CleanPrice32</stp>
        <stp>1159575558</stp>
        <tr r="N33" s="1"/>
      </tp>
      <tp t="s">
        <v>CleanPrice12</v>
        <stp/>
        <stp>CleanPrice12</stp>
        <stp>1159575556</stp>
        <tr r="N13" s="1"/>
      </tp>
    </main>
    <main first="rtdsrv.b407d698be1742e29c1e50286375b278">
      <tp t="s">
        <v>CleanPrice82</v>
        <stp/>
        <stp>CleanPrice82</stp>
        <stp>1159575549</stp>
        <tr r="N83" s="1"/>
      </tp>
      <tp t="s">
        <v>CleanPrice92</v>
        <stp/>
        <stp>CleanPrice92</stp>
        <stp>1159575548</stp>
        <tr r="N93" s="1"/>
      </tp>
    </main>
    <main first="rtdsrv.b407d698be1742e29c1e50286375b278">
      <tp t="s">
        <v>CleanPrice42</v>
        <stp/>
        <stp>CleanPrice42</stp>
        <stp>1159575561</stp>
        <tr r="N43" s="1"/>
      </tp>
      <tp t="s">
        <v>CleanPrice52</v>
        <stp/>
        <stp>CleanPrice52</stp>
        <stp>1159575560</stp>
        <tr r="N53" s="1"/>
      </tp>
      <tp t="s">
        <v>CleanPrice62</v>
        <stp/>
        <stp>CleanPrice62</stp>
        <stp>1159575563</stp>
        <tr r="N63" s="1"/>
      </tp>
      <tp t="s">
        <v>CleanPrice72</v>
        <stp/>
        <stp>CleanPrice72</stp>
        <stp>1159575562</stp>
        <tr r="N73" s="1"/>
      </tp>
    </main>
    <main first="rtdsrv.b407d698be1742e29c1e50286375b278">
      <tp t="s">
        <v>Bond2</v>
        <stp/>
        <stp>Bond2</stp>
        <stp>-1158463202</stp>
        <tr r="L3" s="1"/>
      </tp>
    </main>
    <main first="rtdsrv.b407d698be1742e29c1e50286375b278">
      <tp t="s">
        <v>Bond6</v>
        <stp/>
        <stp>Bond6</stp>
        <stp>-1158460254</stp>
        <tr r="L7" s="1"/>
      </tp>
    </main>
    <main first="rtdsrv.b407d698be1742e29c1e50286375b278">
      <tp t="s">
        <v>CleanPrice89</v>
        <stp/>
        <stp>CleanPrice89</stp>
        <stp>1919090436</stp>
        <tr r="N90" s="1"/>
      </tp>
      <tp t="s">
        <v>CleanPrice99</v>
        <stp/>
        <stp>CleanPrice99</stp>
        <stp>1919090435</stp>
        <tr r="N100" s="1"/>
      </tp>
    </main>
    <main first="rtdsrv.b407d698be1742e29c1e50286375b278">
      <tp t="s">
        <v>CleanPrice79</v>
        <stp/>
        <stp>CleanPrice79</stp>
        <stp>1919090449</stp>
        <tr r="N80" s="1"/>
      </tp>
      <tp t="s">
        <v>CleanPrice49</v>
        <stp/>
        <stp>CleanPrice49</stp>
        <stp>1919090448</stp>
        <tr r="N50" s="1"/>
      </tp>
      <tp t="s">
        <v>CleanPrice19</v>
        <stp/>
        <stp>CleanPrice19</stp>
        <stp>1919090443</stp>
        <tr r="N20" s="1"/>
      </tp>
      <tp t="s">
        <v>CleanPrice59</v>
        <stp/>
        <stp>CleanPrice59</stp>
        <stp>1919090447</stp>
        <tr r="N60" s="1"/>
      </tp>
      <tp t="s">
        <v>CleanPrice39</v>
        <stp/>
        <stp>CleanPrice39</stp>
        <stp>1919090445</stp>
        <tr r="N40" s="1"/>
      </tp>
      <tp t="s">
        <v>CleanPrice29</v>
        <stp/>
        <stp>CleanPrice29</stp>
        <stp>1919090446</stp>
        <tr r="N30" s="1"/>
      </tp>
    </main>
    <main first="rtdsrv.b407d698be1742e29c1e50286375b278">
      <tp t="s">
        <v>CleanPrice69</v>
        <stp/>
        <stp>CleanPrice69</stp>
        <stp>1919090450</stp>
        <tr r="N70" s="1"/>
      </tp>
    </main>
    <main first="rtdsrv.b407d698be1742e29c1e50286375b278">
      <tp t="s">
        <v>RedA3</v>
        <stp/>
        <stp>RedA3</stp>
        <stp>-1756119598</stp>
        <tr r="H4" s="1"/>
      </tp>
    </main>
    <main first="rtdsrv.b407d698be1742e29c1e50286375b278">
      <tp t="s">
        <v>Bond9</v>
        <stp/>
        <stp>Bond9</stp>
        <stp>-1158461021</stp>
        <tr r="L10" s="1"/>
      </tp>
    </main>
    <main first="rtdsrv.b407d698be1742e29c1e50286375b278">
      <tp t="s">
        <v>CleanPrice96</v>
        <stp/>
        <stp>CleanPrice96</stp>
        <stp>-809792920</stp>
        <tr r="N97" s="1"/>
      </tp>
    </main>
    <main first="rtdsrv.b407d698be1742e29c1e50286375b278">
      <tp t="s">
        <v>CleanPrice16</v>
        <stp/>
        <stp>CleanPrice16</stp>
        <stp>-809792912</stp>
        <tr r="N17" s="1"/>
      </tp>
      <tp t="s">
        <v>CleanPrice36</v>
        <stp/>
        <stp>CleanPrice36</stp>
        <stp>-809792910</stp>
        <tr r="N37" s="1"/>
      </tp>
      <tp t="s">
        <v>CleanPrice86</v>
        <stp/>
        <stp>CleanPrice86</stp>
        <stp>-809792919</stp>
        <tr r="N87" s="1"/>
      </tp>
    </main>
    <main first="rtdsrv.b407d698be1742e29c1e50286375b278">
      <tp t="s">
        <v>CleanPrice26</v>
        <stp/>
        <stp>CleanPrice26</stp>
        <stp>-809792909</stp>
        <tr r="N27" s="1"/>
      </tp>
      <tp t="s">
        <v>CleanPrice56</v>
        <stp/>
        <stp>CleanPrice56</stp>
        <stp>-809792908</stp>
        <tr r="N57" s="1"/>
      </tp>
      <tp t="s">
        <v>CleanPrice46</v>
        <stp/>
        <stp>CleanPrice46</stp>
        <stp>-809792907</stp>
        <tr r="N47" s="1"/>
      </tp>
      <tp t="s">
        <v>CleanPrice66</v>
        <stp/>
        <stp>CleanPrice66</stp>
        <stp>-809792905</stp>
        <tr r="N67" s="1"/>
      </tp>
      <tp t="s">
        <v>CleanPrice76</v>
        <stp/>
        <stp>CleanPrice76</stp>
        <stp>-809792906</stp>
        <tr r="N77" s="1"/>
      </tp>
    </main>
    <main first="rtdsrv.b407d698be1742e29c1e50286375b278">
      <tp t="s">
        <v>Coupon5</v>
        <stp/>
        <stp>Coupon5</stp>
        <stp>173932542</stp>
        <tr r="F6" s="1"/>
      </tp>
    </main>
    <main first="rtdsrv.b407d698be1742e29c1e50286375b278">
      <tp t="s">
        <v>CleanPrice91</v>
        <stp/>
        <stp>CleanPrice91</stp>
        <stp>1562860075</stp>
        <tr r="N92" s="1"/>
      </tp>
      <tp t="s">
        <v>CleanPrice81</v>
        <stp/>
        <stp>CleanPrice81</stp>
        <stp>1562860076</stp>
        <tr r="N82" s="1"/>
      </tp>
    </main>
    <main first="rtdsrv.b407d698be1742e29c1e50286375b278">
      <tp t="s">
        <v>CleanPrice41</v>
        <stp/>
        <stp>CleanPrice41</stp>
        <stp>1562860088</stp>
        <tr r="N42" s="1"/>
      </tp>
      <tp t="s">
        <v>CleanPrice71</v>
        <stp/>
        <stp>CleanPrice71</stp>
        <stp>1562860089</stp>
        <tr r="N72" s="1"/>
      </tp>
      <tp t="s">
        <v>CleanPrice11</v>
        <stp/>
        <stp>CleanPrice11</stp>
        <stp>1562860083</stp>
        <tr r="N12" s="1"/>
      </tp>
      <tp t="s">
        <v>CleanPrice51</v>
        <stp/>
        <stp>CleanPrice51</stp>
        <stp>1562860087</stp>
        <tr r="N52" s="1"/>
      </tp>
      <tp t="s">
        <v>CleanPrice21</v>
        <stp/>
        <stp>CleanPrice21</stp>
        <stp>1562860086</stp>
        <tr r="N22" s="1"/>
      </tp>
      <tp t="s">
        <v>CleanPrice31</v>
        <stp/>
        <stp>CleanPrice31</stp>
        <stp>1562860085</stp>
        <tr r="N32" s="1"/>
      </tp>
    </main>
    <main first="rtdsrv.b407d698be1742e29c1e50286375b278">
      <tp t="s">
        <v>CleanPrice61</v>
        <stp/>
        <stp>CleanPrice61</stp>
        <stp>1562860090</stp>
        <tr r="N62" s="1"/>
      </tp>
    </main>
    <main first="rtdsrv.b407d698be1742e29c1e50286375b278">
      <tp t="s">
        <v>CleanPrice65</v>
        <stp/>
        <stp>CleanPrice65</stp>
        <stp>-406508378</stp>
        <tr r="N66" s="1"/>
      </tp>
      <tp t="s">
        <v>CleanPrice75</v>
        <stp/>
        <stp>CleanPrice75</stp>
        <stp>-406508379</stp>
        <tr r="N76" s="1"/>
      </tp>
    </main>
    <main first="rtdsrv.b407d698be1742e29c1e50286375b278">
      <tp t="s">
        <v>CleanPrice85</v>
        <stp/>
        <stp>CleanPrice85</stp>
        <stp>-406508392</stp>
        <tr r="N86" s="1"/>
      </tp>
      <tp t="s">
        <v>CleanPrice95</v>
        <stp/>
        <stp>CleanPrice95</stp>
        <stp>-406508393</stp>
        <tr r="N96" s="1"/>
      </tp>
      <tp t="s">
        <v>CleanPrice15</v>
        <stp/>
        <stp>CleanPrice15</stp>
        <stp>-406508385</stp>
        <tr r="N16" s="1"/>
      </tp>
      <tp t="s">
        <v>CleanPrice45</v>
        <stp/>
        <stp>CleanPrice45</stp>
        <stp>-406508380</stp>
        <tr r="N46" s="1"/>
      </tp>
      <tp t="s">
        <v>CleanPrice55</v>
        <stp/>
        <stp>CleanPrice55</stp>
        <stp>-406508381</stp>
        <tr r="N56" s="1"/>
      </tp>
      <tp t="s">
        <v>CleanPrice25</v>
        <stp/>
        <stp>CleanPrice25</stp>
        <stp>-406508382</stp>
        <tr r="N26" s="1"/>
      </tp>
      <tp t="s">
        <v>CleanPrice35</v>
        <stp/>
        <stp>CleanPrice35</stp>
        <stp>-406508383</stp>
        <tr r="N36" s="1"/>
      </tp>
    </main>
    <main first="rtdsrv.b407d698be1742e29c1e50286375b278">
      <tp t="s">
        <v>Coupon32</v>
        <stp/>
        <stp>Coupon32</stp>
        <stp>85959141</stp>
        <tr r="F33" s="1"/>
      </tp>
    </main>
    <main first="rtdsrv.b407d698be1742e29c1e50286375b278">
      <tp t="s">
        <v>Bond5</v>
        <stp/>
        <stp>Bond5</stp>
        <stp>-1158459921</stp>
        <tr r="L6" s="1"/>
      </tp>
    </main>
    <main first="rtdsrv.b407d698be1742e29c1e50286375b278">
      <tp t="s">
        <v>Bond3</v>
        <stp/>
        <stp>Bond3</stp>
        <stp>-1158462963</stp>
        <tr r="L4" s="1"/>
      </tp>
    </main>
    <main first="rtdsrv.b407d698be1742e29c1e50286375b278">
      <tp t="s">
        <v>Bond4</v>
        <stp/>
        <stp>Bond4</stp>
        <stp>-1158460800</stp>
        <tr r="L5" s="1"/>
      </tp>
    </main>
    <main first="rtdsrv.b15d883a8a7949038d3259558de9230b">
      <tp>
        <v>140.12265857857642</v>
        <stp/>
        <stp>CleanPrice29</stp>
        <stp/>
        <tr r="R30" s="1"/>
      </tp>
      <tp>
        <v>138.44051933873945</v>
        <stp/>
        <stp>CleanPrice28</stp>
        <stp/>
        <tr r="R29" s="1"/>
      </tp>
      <tp>
        <v>136.96303689421796</v>
        <stp/>
        <stp>CleanPrice27</stp>
        <stp/>
        <tr r="R28" s="1"/>
      </tp>
      <tp>
        <v>135.31251268572362</v>
        <stp/>
        <stp>CleanPrice26</stp>
        <stp/>
        <tr r="R27" s="1"/>
      </tp>
      <tp>
        <v>134.38827267835686</v>
        <stp/>
        <stp>CleanPrice25</stp>
        <stp/>
        <tr r="R26" s="1"/>
      </tp>
      <tp>
        <v>133.46629634262888</v>
        <stp/>
        <stp>CleanPrice24</stp>
        <stp/>
        <tr r="R25" s="1"/>
      </tp>
      <tp>
        <v>131.81906551941239</v>
        <stp/>
        <stp>CleanPrice23</stp>
        <stp/>
        <tr r="R24" s="1"/>
      </tp>
      <tp>
        <v>130.41837458897677</v>
        <stp/>
        <stp>CleanPrice22</stp>
        <stp/>
        <tr r="R23" s="1"/>
      </tp>
      <tp>
        <v>129.32264102749488</v>
        <stp/>
        <stp>CleanPrice21</stp>
        <stp/>
        <tr r="R22" s="1"/>
      </tp>
    </main>
    <main first="rtdsrv.b15d883a8a7949038d3259558de9230b">
      <tp>
        <v>128.18815456996336</v>
        <stp/>
        <stp>CleanPrice20</stp>
        <stp/>
        <tr r="R21" s="1"/>
      </tp>
    </main>
    <main first="rtdsrv.b15d883a8a7949038d3259558de9230b">
      <tp>
        <v>154.68699263227472</v>
        <stp/>
        <stp>CleanPrice39</stp>
        <stp/>
        <tr r="R40" s="1"/>
      </tp>
      <tp>
        <v>153.44817036868474</v>
        <stp/>
        <stp>CleanPrice38</stp>
        <stp/>
        <tr r="R39" s="1"/>
      </tp>
      <tp>
        <v>152.189614500337</v>
        <stp/>
        <stp>CleanPrice37</stp>
        <stp/>
        <tr r="R38" s="1"/>
      </tp>
      <tp>
        <v>150.48234095678168</v>
        <stp/>
        <stp>CleanPrice36</stp>
        <stp/>
        <tr r="R37" s="1"/>
      </tp>
      <tp>
        <v>148.97868862750803</v>
        <stp/>
        <stp>CleanPrice35</stp>
        <stp/>
        <tr r="R36" s="1"/>
      </tp>
      <tp>
        <v>147.26853926803958</v>
        <stp/>
        <stp>CleanPrice34</stp>
        <stp/>
        <tr r="R35" s="1"/>
      </tp>
      <tp>
        <v>145.57050463534304</v>
        <stp/>
        <stp>CleanPrice33</stp>
        <stp/>
        <tr r="R34" s="1"/>
      </tp>
      <tp>
        <v>144.24719741076046</v>
        <stp/>
        <stp>CleanPrice32</stp>
        <stp/>
        <tr r="R33" s="1"/>
      </tp>
      <tp>
        <v>142.77090030865079</v>
        <stp/>
        <stp>CleanPrice31</stp>
        <stp/>
        <tr r="R32" s="1"/>
      </tp>
    </main>
    <main first="rtdsrv.b15d883a8a7949038d3259558de9230b">
      <tp>
        <v>141.36997927404698</v>
        <stp/>
        <stp>CleanPrice30</stp>
        <stp/>
        <tr r="R31" s="1"/>
      </tp>
    </main>
    <main first="rtdsrv.b407d698be1742e29c1e50286375b278">
      <tp t="s">
        <v>Engine100</v>
        <stp/>
        <stp>Engine100</stp>
        <stp>-1931529467</stp>
        <tr r="D101" s="1"/>
      </tp>
    </main>
    <main first="rtdsrv.b407d698be1742e29c1e50286375b278">
      <tp t="s">
        <v>NPV47</v>
        <stp/>
        <stp>NPV47</stp>
        <stp>756291034</stp>
        <tr r="M48" s="1"/>
      </tp>
      <tp t="s">
        <v>NPV77</v>
        <stp/>
        <stp>NPV77</stp>
        <stp>756291035</stp>
        <tr r="M78" s="1"/>
      </tp>
      <tp t="s">
        <v>NPV67</v>
        <stp/>
        <stp>NPV67</stp>
        <stp>756291036</stp>
        <tr r="M68" s="1"/>
      </tp>
      <tp t="s">
        <v>NPV37</v>
        <stp/>
        <stp>NPV37</stp>
        <stp>756291031</stp>
        <tr r="M38" s="1"/>
      </tp>
      <tp t="s">
        <v>NPV27</v>
        <stp/>
        <stp>NPV27</stp>
        <stp>756291032</stp>
        <tr r="M28" s="1"/>
      </tp>
      <tp t="s">
        <v>NPV57</v>
        <stp/>
        <stp>NPV57</stp>
        <stp>756291033</stp>
        <tr r="M58" s="1"/>
      </tp>
    </main>
    <main first="rtdsrv.b407d698be1742e29c1e50286375b278">
      <tp t="s">
        <v>NPV97</v>
        <stp/>
        <stp>NPV97</stp>
        <stp>756291021</stp>
        <tr r="M98" s="1"/>
      </tp>
      <tp t="s">
        <v>NPV87</v>
        <stp/>
        <stp>NPV87</stp>
        <stp>756291022</stp>
        <tr r="M88" s="1"/>
      </tp>
      <tp t="s">
        <v>NPV17</v>
        <stp/>
        <stp>NPV17</stp>
        <stp>756291029</stp>
        <tr r="M18" s="1"/>
      </tp>
    </main>
    <main first="rtdsrv.b15d883a8a7949038d3259558de9230b">
      <tp>
        <v>127.1282008822193</v>
        <stp/>
        <stp>CleanPrice19</stp>
        <stp/>
        <tr r="R20" s="1"/>
      </tp>
    </main>
    <main first="rtdsrv.b15d883a8a7949038d3259558de9230b">
      <tp>
        <v>126.17282796885141</v>
        <stp/>
        <stp>CleanPrice18</stp>
        <stp/>
        <tr r="R19" s="1"/>
      </tp>
    </main>
    <main first="rtdsrv.b15d883a8a7949038d3259558de9230b">
      <tp>
        <v>124.82646018414388</v>
        <stp/>
        <stp>CleanPrice17</stp>
        <stp/>
        <tr r="R18" s="1"/>
      </tp>
    </main>
    <main first="rtdsrv.b15d883a8a7949038d3259558de9230b">
      <tp>
        <v>123.8844894638995</v>
        <stp/>
        <stp>CleanPrice16</stp>
        <stp/>
        <tr r="R17" s="1"/>
      </tp>
    </main>
    <main first="rtdsrv.b15d883a8a7949038d3259558de9230b">
      <tp>
        <v>122.6838957595734</v>
        <stp/>
        <stp>CleanPrice15</stp>
        <stp/>
        <tr r="R16" s="1"/>
      </tp>
      <tp>
        <v>121.40259673274767</v>
        <stp/>
        <stp>CleanPrice14</stp>
        <stp/>
        <tr r="R15" s="1"/>
      </tp>
      <tp>
        <v>120.13946859358576</v>
        <stp/>
        <stp>CleanPrice13</stp>
        <stp/>
        <tr r="R14" s="1"/>
      </tp>
      <tp>
        <v>119.1821628178877</v>
        <stp/>
        <stp>CleanPrice12</stp>
        <stp/>
        <tr r="R13" s="1"/>
      </tp>
      <tp>
        <v>118.01062539355718</v>
        <stp/>
        <stp>CleanPrice11</stp>
        <stp/>
        <tr r="R12" s="1"/>
      </tp>
      <tp>
        <v>116.63183128447584</v>
        <stp/>
        <stp>CleanPrice10</stp>
        <stp/>
        <tr r="R11" s="1"/>
      </tp>
    </main>
    <main first="rtdsrv.b15d883a8a7949038d3259558de9230b">
      <tp>
        <v>202.59202638182552</v>
        <stp/>
        <stp>CleanPrice69</stp>
        <stp/>
        <tr r="R70" s="1"/>
      </tp>
      <tp>
        <v>200.98023391580418</v>
        <stp/>
        <stp>CleanPrice68</stp>
        <stp/>
        <tr r="R69" s="1"/>
      </tp>
      <tp>
        <v>199.44642890787134</v>
        <stp/>
        <stp>CleanPrice67</stp>
        <stp/>
        <tr r="R68" s="1"/>
      </tp>
      <tp>
        <v>197.73462317608181</v>
        <stp/>
        <stp>CleanPrice66</stp>
        <stp/>
        <tr r="R67" s="1"/>
      </tp>
      <tp>
        <v>196.31254972088351</v>
        <stp/>
        <stp>CleanPrice65</stp>
        <stp/>
        <tr r="R66" s="1"/>
      </tp>
      <tp>
        <v>194.89584537943119</v>
        <stp/>
        <stp>CleanPrice64</stp>
        <stp/>
        <tr r="R65" s="1"/>
      </tp>
      <tp>
        <v>193.02633210221006</v>
        <stp/>
        <stp>CleanPrice63</stp>
        <stp/>
        <tr r="R64" s="1"/>
      </tp>
      <tp>
        <v>191.11261517033654</v>
        <stp/>
        <stp>CleanPrice62</stp>
        <stp/>
        <tr r="R63" s="1"/>
      </tp>
      <tp>
        <v>189.24986640634197</v>
        <stp/>
        <stp>CleanPrice61</stp>
        <stp/>
        <tr r="R62" s="1"/>
      </tp>
    </main>
    <main first="rtdsrv.b15d883a8a7949038d3259558de9230b">
      <tp>
        <v>187.66860161677945</v>
        <stp/>
        <stp>CleanPrice60</stp>
        <stp/>
        <tr r="R61" s="1"/>
      </tp>
    </main>
    <main first="rtdsrv.b15d883a8a7949038d3259558de9230b">
      <tp>
        <v>222.05676567363165</v>
        <stp/>
        <stp>CleanPrice79</stp>
        <stp/>
        <tr r="R80" s="1"/>
      </tp>
      <tp>
        <v>220.42860096202136</v>
        <stp/>
        <stp>CleanPrice78</stp>
        <stp/>
        <tr r="R79" s="1"/>
      </tp>
      <tp>
        <v>218.52972040026921</v>
        <stp/>
        <stp>CleanPrice77</stp>
        <stp/>
        <tr r="R78" s="1"/>
      </tp>
      <tp>
        <v>216.55380970336967</v>
        <stp/>
        <stp>CleanPrice76</stp>
        <stp/>
        <tr r="R77" s="1"/>
      </tp>
      <tp>
        <v>214.29353148199263</v>
        <stp/>
        <stp>CleanPrice75</stp>
        <stp/>
        <tr r="R76" s="1"/>
      </tp>
      <tp>
        <v>212.10187631490524</v>
        <stp/>
        <stp>CleanPrice74</stp>
        <stp/>
        <tr r="R75" s="1"/>
      </tp>
      <tp>
        <v>210.16385871835263</v>
        <stp/>
        <stp>CleanPrice73</stp>
        <stp/>
        <tr r="R74" s="1"/>
      </tp>
      <tp>
        <v>208.61407693753651</v>
        <stp/>
        <stp>CleanPrice72</stp>
        <stp/>
        <tr r="R73" s="1"/>
      </tp>
      <tp>
        <v>206.84101062022017</v>
        <stp/>
        <stp>CleanPrice71</stp>
        <stp/>
        <tr r="R72" s="1"/>
      </tp>
    </main>
    <main first="rtdsrv.b15d883a8a7949038d3259558de9230b">
      <tp>
        <v>204.72250502114423</v>
        <stp/>
        <stp>CleanPrice70</stp>
        <stp/>
        <tr r="R71" s="1"/>
      </tp>
    </main>
    <main first="rtdsrv.b407d698be1742e29c1e50286375b278">
      <tp t="s">
        <v>NPV44</v>
        <stp/>
        <stp>NPV44</stp>
        <stp>-1972592321</stp>
        <tr r="M45" s="1"/>
      </tp>
      <tp t="s">
        <v>NPV54</v>
        <stp/>
        <stp>NPV54</stp>
        <stp>-1972592322</stp>
        <tr r="M55" s="1"/>
      </tp>
      <tp t="s">
        <v>NPV64</v>
        <stp/>
        <stp>NPV64</stp>
        <stp>-1972592319</stp>
        <tr r="M65" s="1"/>
      </tp>
      <tp t="s">
        <v>NPV74</v>
        <stp/>
        <stp>NPV74</stp>
        <stp>-1972592320</stp>
        <tr r="M75" s="1"/>
      </tp>
      <tp t="s">
        <v>NPV14</v>
        <stp/>
        <stp>NPV14</stp>
        <stp>-1972592326</stp>
        <tr r="M15" s="1"/>
      </tp>
      <tp t="s">
        <v>NPV24</v>
        <stp/>
        <stp>NPV24</stp>
        <stp>-1972592323</stp>
        <tr r="M25" s="1"/>
      </tp>
      <tp t="s">
        <v>NPV34</v>
        <stp/>
        <stp>NPV34</stp>
        <stp>-1972592324</stp>
        <tr r="M35" s="1"/>
      </tp>
      <tp t="s">
        <v>NPV83</v>
        <stp/>
        <stp>NPV83</stp>
        <stp>-1569307806</stp>
        <tr r="M84" s="1"/>
      </tp>
      <tp t="s">
        <v>NPV93</v>
        <stp/>
        <stp>NPV93</stp>
        <stp>-1569307807</stp>
        <tr r="M94" s="1"/>
      </tp>
      <tp t="s">
        <v>NPV94</v>
        <stp/>
        <stp>NPV94</stp>
        <stp>-1972592334</stp>
        <tr r="M95" s="1"/>
      </tp>
      <tp t="s">
        <v>NPV84</v>
        <stp/>
        <stp>NPV84</stp>
        <stp>-1972592333</stp>
        <tr r="M85" s="1"/>
      </tp>
    </main>
    <main first="rtdsrv.b15d883a8a7949038d3259558de9230b">
      <tp>
        <v>169.30447422515979</v>
        <stp/>
        <stp>CleanPrice49</stp>
        <stp/>
        <tr r="R50" s="1"/>
      </tp>
      <tp>
        <v>167.63099847659026</v>
        <stp/>
        <stp>CleanPrice48</stp>
        <stp/>
        <tr r="R49" s="1"/>
      </tp>
      <tp>
        <v>166.38563451704309</v>
        <stp/>
        <stp>CleanPrice47</stp>
        <stp/>
        <tr r="R48" s="1"/>
      </tp>
      <tp>
        <v>165.15129086567092</v>
        <stp/>
        <stp>CleanPrice46</stp>
        <stp/>
        <tr r="R47" s="1"/>
      </tp>
      <tp>
        <v>163.44466554991118</v>
        <stp/>
        <stp>CleanPrice45</stp>
        <stp/>
        <tr r="R46" s="1"/>
      </tp>
      <tp>
        <v>162.0186489156672</v>
        <stp/>
        <stp>CleanPrice44</stp>
        <stp/>
        <tr r="R45" s="1"/>
      </tp>
      <tp>
        <v>160.81342233332109</v>
        <stp/>
        <stp>CleanPrice43</stp>
        <stp/>
        <tr r="R44" s="1"/>
      </tp>
      <tp>
        <v>159.10682276183252</v>
        <stp/>
        <stp>CleanPrice42</stp>
        <stp/>
        <tr r="R43" s="1"/>
      </tp>
      <tp>
        <v>157.78633930034917</v>
        <stp/>
        <stp>CleanPrice41</stp>
        <stp/>
        <tr r="R42" s="1"/>
      </tp>
    </main>
    <main first="rtdsrv.b15d883a8a7949038d3259558de9230b">
      <tp>
        <v>156.43407475102603</v>
        <stp/>
        <stp>CleanPrice40</stp>
        <stp/>
        <tr r="R41" s="1"/>
      </tp>
    </main>
    <main first="rtdsrv.b407d698be1742e29c1e50286375b278">
      <tp t="s">
        <v>DirtyPrice27</v>
        <stp/>
        <stp>DirtyPrice27</stp>
        <stp>756291032</stp>
        <tr r="O28" s="1"/>
      </tp>
      <tp t="s">
        <v>DirtyPrice57</v>
        <stp/>
        <stp>DirtyPrice57</stp>
        <stp>756291033</stp>
        <tr r="O58" s="1"/>
      </tp>
      <tp t="s">
        <v>DirtyPrice37</v>
        <stp/>
        <stp>DirtyPrice37</stp>
        <stp>756291031</stp>
        <tr r="O38" s="1"/>
      </tp>
      <tp t="s">
        <v>DirtyPrice67</v>
        <stp/>
        <stp>DirtyPrice67</stp>
        <stp>756291036</stp>
        <tr r="O68" s="1"/>
      </tp>
      <tp t="s">
        <v>DirtyPrice47</v>
        <stp/>
        <stp>DirtyPrice47</stp>
        <stp>756291034</stp>
        <tr r="O48" s="1"/>
      </tp>
      <tp t="s">
        <v>DirtyPrice77</v>
        <stp/>
        <stp>DirtyPrice77</stp>
        <stp>756291035</stp>
        <tr r="O78" s="1"/>
      </tp>
      <tp t="s">
        <v>DirtyPrice87</v>
        <stp/>
        <stp>DirtyPrice87</stp>
        <stp>756291022</stp>
        <tr r="O88" s="1"/>
      </tp>
      <tp t="s">
        <v>DirtyPrice97</v>
        <stp/>
        <stp>DirtyPrice97</stp>
        <stp>756291021</stp>
        <tr r="O98" s="1"/>
      </tp>
      <tp t="s">
        <v>DirtyPrice17</v>
        <stp/>
        <stp>DirtyPrice17</stp>
        <stp>756291029</stp>
        <tr r="O18" s="1"/>
      </tp>
    </main>
    <main first="rtdsrv.b15d883a8a7949038d3259558de9230b">
      <tp>
        <v>186.20960682197494</v>
        <stp/>
        <stp>CleanPrice59</stp>
        <stp/>
        <tr r="R60" s="1"/>
      </tp>
      <tp>
        <v>184.53105986851983</v>
        <stp/>
        <stp>CleanPrice58</stp>
        <stp/>
        <tr r="R59" s="1"/>
      </tp>
      <tp>
        <v>182.66052515846931</v>
        <stp/>
        <stp>CleanPrice57</stp>
        <stp/>
        <tr r="R58" s="1"/>
      </tp>
      <tp>
        <v>180.7786366588046</v>
        <stp/>
        <stp>CleanPrice56</stp>
        <stp/>
        <tr r="R57" s="1"/>
      </tp>
      <tp>
        <v>179.23037745382311</v>
        <stp/>
        <stp>CleanPrice55</stp>
        <stp/>
        <tr r="R56" s="1"/>
      </tp>
      <tp>
        <v>177.82449738648691</v>
        <stp/>
        <stp>CleanPrice54</stp>
        <stp/>
        <tr r="R55" s="1"/>
      </tp>
      <tp>
        <v>176.17437594288396</v>
        <stp/>
        <stp>CleanPrice53</stp>
        <stp/>
        <tr r="R54" s="1"/>
      </tp>
      <tp>
        <v>174.57705770063794</v>
        <stp/>
        <stp>CleanPrice52</stp>
        <stp/>
        <tr r="R53" s="1"/>
      </tp>
      <tp>
        <v>172.8019789971807</v>
        <stp/>
        <stp>CleanPrice51</stp>
        <stp/>
        <tr r="R52" s="1"/>
      </tp>
    </main>
    <main first="rtdsrv.b15d883a8a7949038d3259558de9230b">
      <tp>
        <v>170.93303267383212</v>
        <stp/>
        <stp>CleanPrice50</stp>
        <stp/>
        <tr r="R51" s="1"/>
      </tp>
    </main>
    <main first="rtdsrv.b407d698be1742e29c1e50286375b278">
      <tp t="s">
        <v>DirtyPrice68</v>
        <stp/>
        <stp>DirtyPrice68</stp>
        <stp>353006509</stp>
        <tr r="O69" s="1"/>
      </tp>
      <tp t="s">
        <v>DirtyPrice78</v>
        <stp/>
        <stp>DirtyPrice78</stp>
        <stp>353006508</stp>
        <tr r="O79" s="1"/>
      </tp>
      <tp t="s">
        <v>DirtyPrice48</v>
        <stp/>
        <stp>DirtyPrice48</stp>
        <stp>353006507</stp>
        <tr r="O49" s="1"/>
      </tp>
      <tp t="s">
        <v>DirtyPrice58</v>
        <stp/>
        <stp>DirtyPrice58</stp>
        <stp>353006506</stp>
        <tr r="O59" s="1"/>
      </tp>
      <tp t="s">
        <v>DirtyPrice28</v>
        <stp/>
        <stp>DirtyPrice28</stp>
        <stp>353006505</stp>
        <tr r="O29" s="1"/>
      </tp>
      <tp t="s">
        <v>DirtyPrice38</v>
        <stp/>
        <stp>DirtyPrice38</stp>
        <stp>353006504</stp>
        <tr r="O39" s="1"/>
      </tp>
      <tp t="s">
        <v>DirtyPrice18</v>
        <stp/>
        <stp>DirtyPrice18</stp>
        <stp>353006502</stp>
        <tr r="O19" s="1"/>
      </tp>
    </main>
    <main first="rtdsrv.b407d698be1742e29c1e50286375b278">
      <tp t="s">
        <v>DirtyPrice88</v>
        <stp/>
        <stp>DirtyPrice88</stp>
        <stp>353006495</stp>
        <tr r="O89" s="1"/>
      </tp>
      <tp t="s">
        <v>DirtyPrice98</v>
        <stp/>
        <stp>DirtyPrice98</stp>
        <stp>353006494</stp>
        <tr r="O99" s="1"/>
      </tp>
      <tp t="s">
        <v>NPV13</v>
        <stp/>
        <stp>NPV13</stp>
        <stp>-1569307799</stp>
        <tr r="M14" s="1"/>
      </tp>
      <tp t="s">
        <v>NPV33</v>
        <stp/>
        <stp>NPV33</stp>
        <stp>-1569307797</stp>
        <tr r="M34" s="1"/>
      </tp>
    </main>
    <main first="rtdsrv.b407d698be1742e29c1e50286375b278">
      <tp t="s">
        <v>NPV23</v>
        <stp/>
        <stp>NPV23</stp>
        <stp>-1569307796</stp>
        <tr r="M24" s="1"/>
      </tp>
      <tp t="s">
        <v>NPV53</v>
        <stp/>
        <stp>NPV53</stp>
        <stp>-1569307795</stp>
        <tr r="M54" s="1"/>
      </tp>
      <tp t="s">
        <v>NPV43</v>
        <stp/>
        <stp>NPV43</stp>
        <stp>-1569307794</stp>
        <tr r="M44" s="1"/>
      </tp>
      <tp t="s">
        <v>NPV73</v>
        <stp/>
        <stp>NPV73</stp>
        <stp>-1569307793</stp>
        <tr r="M74" s="1"/>
      </tp>
      <tp t="s">
        <v>NPV63</v>
        <stp/>
        <stp>NPV63</stp>
        <stp>-1569307792</stp>
        <tr r="M64" s="1"/>
      </tp>
    </main>
    <main first="rtdsrv.b15d883a8a7949038d3259558de9230b">
      <tp>
        <v>243.04664072708175</v>
        <stp/>
        <stp>CleanPrice89</stp>
        <stp/>
        <tr r="R90" s="1"/>
      </tp>
      <tp>
        <v>240.95741791271726</v>
        <stp/>
        <stp>CleanPrice88</stp>
        <stp/>
        <tr r="R89" s="1"/>
      </tp>
      <tp>
        <v>238.52090653621923</v>
        <stp/>
        <stp>CleanPrice87</stp>
        <stp/>
        <tr r="R88" s="1"/>
      </tp>
      <tp>
        <v>236.14626092588628</v>
        <stp/>
        <stp>CleanPrice86</stp>
        <stp/>
        <tr r="R87" s="1"/>
      </tp>
      <tp>
        <v>234.1730655246036</v>
        <stp/>
        <stp>CleanPrice85</stp>
        <stp/>
        <tr r="R86" s="1"/>
      </tp>
      <tp>
        <v>232.08431996783008</v>
        <stp/>
        <stp>CleanPrice84</stp>
        <stp/>
        <tr r="R85" s="1"/>
      </tp>
    </main>
    <main first="rtdsrv.b15d883a8a7949038d3259558de9230b">
      <tp>
        <v>229.8746050992892</v>
        <stp/>
        <stp>CleanPrice83</stp>
        <stp/>
        <tr r="R84" s="1"/>
      </tp>
      <tp>
        <v>227.81235857643807</v>
        <stp/>
        <stp>CleanPrice82</stp>
        <stp/>
        <tr r="R83" s="1"/>
      </tp>
      <tp>
        <v>225.93939472280829</v>
        <stp/>
        <stp>CleanPrice81</stp>
        <stp/>
        <tr r="R82" s="1"/>
      </tp>
      <tp>
        <v>224.08998442467808</v>
        <stp/>
        <stp>CleanPrice80</stp>
        <stp/>
        <tr r="R81" s="1"/>
      </tp>
    </main>
    <main first="rtdsrv.b15d883a8a7949038d3259558de9230b">
      <tp>
        <v>265.38665391439042</v>
        <stp/>
        <stp>CleanPrice99</stp>
        <stp/>
        <tr r="R100" s="1"/>
      </tp>
    </main>
    <main first="rtdsrv.b15d883a8a7949038d3259558de9230b">
      <tp>
        <v>262.78716165046069</v>
        <stp/>
        <stp>CleanPrice98</stp>
        <stp/>
        <tr r="R99" s="1"/>
      </tp>
    </main>
    <main first="rtdsrv.b15d883a8a7949038d3259558de9230b">
      <tp>
        <v>260.28615539224035</v>
        <stp/>
        <stp>CleanPrice97</stp>
        <stp/>
        <tr r="R98" s="1"/>
      </tp>
    </main>
    <main first="rtdsrv.b15d883a8a7949038d3259558de9230b">
      <tp>
        <v>257.9508355798784</v>
        <stp/>
        <stp>CleanPrice96</stp>
        <stp/>
        <tr r="R97" s="1"/>
      </tp>
    </main>
    <main first="rtdsrv.b15d883a8a7949038d3259558de9230b">
      <tp>
        <v>255.58050351391108</v>
        <stp/>
        <stp>CleanPrice95</stp>
        <stp/>
        <tr r="R96" s="1"/>
      </tp>
      <tp>
        <v>253.60524008371851</v>
        <stp/>
        <stp>CleanPrice94</stp>
        <stp/>
        <tr r="R95" s="1"/>
      </tp>
    </main>
    <main first="rtdsrv.b15d883a8a7949038d3259558de9230b">
      <tp>
        <v>251.63751315076573</v>
        <stp/>
        <stp>CleanPrice93</stp>
        <stp/>
        <tr r="R94" s="1"/>
      </tp>
      <tp>
        <v>249.15652257812667</v>
        <stp/>
        <stp>CleanPrice92</stp>
        <stp/>
        <tr r="R93" s="1"/>
      </tp>
      <tp>
        <v>247.22749280493443</v>
        <stp/>
        <stp>CleanPrice91</stp>
        <stp/>
        <tr r="R92" s="1"/>
      </tp>
      <tp>
        <v>244.96605961446397</v>
        <stp/>
        <stp>CleanPrice90</stp>
        <stp/>
        <tr r="R91" s="1"/>
      </tp>
    </main>
    <main first="rtdsrv.b407d698be1742e29c1e50286375b278">
      <tp t="s">
        <v>NPV68</v>
        <stp/>
        <stp>NPV68</stp>
        <stp>353006509</stp>
        <tr r="M69" s="1"/>
      </tp>
      <tp t="s">
        <v>NPV78</v>
        <stp/>
        <stp>NPV78</stp>
        <stp>353006508</stp>
        <tr r="M79" s="1"/>
      </tp>
      <tp t="s">
        <v>NPV18</v>
        <stp/>
        <stp>NPV18</stp>
        <stp>353006502</stp>
        <tr r="M19" s="1"/>
      </tp>
      <tp t="s">
        <v>NPV28</v>
        <stp/>
        <stp>NPV28</stp>
        <stp>353006505</stp>
        <tr r="M29" s="1"/>
      </tp>
      <tp t="s">
        <v>NPV38</v>
        <stp/>
        <stp>NPV38</stp>
        <stp>353006504</stp>
        <tr r="M39" s="1"/>
      </tp>
      <tp t="s">
        <v>NPV48</v>
        <stp/>
        <stp>NPV48</stp>
        <stp>353006507</stp>
        <tr r="M49" s="1"/>
      </tp>
      <tp t="s">
        <v>NPV58</v>
        <stp/>
        <stp>NPV58</stp>
        <stp>353006506</stp>
        <tr r="M59" s="1"/>
      </tp>
    </main>
    <main first="rtdsrv.b407d698be1742e29c1e50286375b278">
      <tp t="s">
        <v>NPV88</v>
        <stp/>
        <stp>NPV88</stp>
        <stp>353006495</stp>
        <tr r="M89" s="1"/>
      </tp>
      <tp t="s">
        <v>NPV98</v>
        <stp/>
        <stp>NPV98</stp>
        <stp>353006494</stp>
        <tr r="M99" s="1"/>
      </tp>
    </main>
    <main first="rtdsrv.b15d883a8a7949038d3259558de9230b">
      <tp>
        <v>271.40643427518114</v>
        <stp/>
        <stp>NPV100</stp>
        <stp/>
        <tr r="Q101" s="1"/>
      </tp>
    </main>
    <main first="rtdsrv.b407d698be1742e29c1e50286375b278">
      <tp t="s">
        <v>NPV90</v>
        <stp/>
        <stp>NPV90</stp>
        <stp>-3223866</stp>
        <tr r="M91" s="1"/>
      </tp>
    </main>
    <main first="rtdsrv.b407d698be1742e29c1e50286375b278">
      <tp t="s">
        <v>-lag75</v>
        <stp/>
        <stp>-lag75</stp>
        <stp>1026496138</stp>
        <tr r="W76" s="1"/>
      </tp>
    </main>
    <main first="rtdsrv.b407d698be1742e29c1e50286375b278">
      <tp t="s">
        <v>-lag15</v>
        <stp/>
        <stp>-lag15</stp>
        <stp>1026496170</stp>
        <tr r="W16" s="1"/>
      </tp>
    </main>
    <main first="rtdsrv.b407d698be1742e29c1e50286375b278">
      <tp t="s">
        <v>-lag25</v>
        <stp/>
        <stp>-lag25</stp>
        <stp>1026496186</stp>
        <tr r="W26" s="1"/>
      </tp>
    </main>
    <main first="rtdsrv.b407d698be1742e29c1e50286375b278">
      <tp t="s">
        <v>RedA38</v>
        <stp/>
        <stp>RedA38</stp>
        <stp>-447049555</stp>
        <tr r="H39" s="1"/>
      </tp>
    </main>
    <main first="rtdsrv.b15d883a8a7949038d3259558de9230b">
      <tp>
        <v>187.23611936667302</v>
        <stp/>
        <stp>DirtyPrice58</stp>
        <stp/>
        <tr r="S59" s="1"/>
      </tp>
      <tp>
        <v>188.93379896911316</v>
        <stp/>
        <stp>DirtyPrice59</stp>
        <stp/>
        <tr r="S60" s="1"/>
      </tp>
    </main>
    <main first="rtdsrv.b407d698be1742e29c1e50286375b278">
      <tp t="s">
        <v>RedA48</v>
        <stp/>
        <stp>RedA48</stp>
        <stp>1126369441</stp>
        <tr r="H49" s="1"/>
      </tp>
    </main>
    <main first="rtdsrv.b15d883a8a7949038d3259558de9230b">
      <tp>
        <v>177.16050280873731</v>
        <stp/>
        <stp>DirtyPrice52</stp>
        <stp/>
        <tr r="S53" s="1"/>
      </tp>
    </main>
    <main first="rtdsrv.b15d883a8a7949038d3259558de9230b">
      <tp>
        <v>178.77660697798063</v>
        <stp/>
        <stp>DirtyPrice53</stp>
        <stp/>
        <tr r="S54" s="1"/>
      </tp>
    </main>
    <main first="rtdsrv.b15d883a8a7949038d3259558de9230b">
      <tp>
        <v>173.45587983347386</v>
        <stp/>
        <stp>DirtyPrice50</stp>
        <stp/>
        <tr r="S51" s="1"/>
      </tp>
    </main>
    <main first="rtdsrv.b15d883a8a7949038d3259558de9230b">
      <tp>
        <v>175.3576332037108</v>
        <stp/>
        <stp>DirtyPrice51</stp>
        <stp/>
        <tr r="S52" s="1"/>
      </tp>
    </main>
    <main first="rtdsrv.b15d883a8a7949038d3259558de9230b">
      <tp>
        <v>183.42486758588041</v>
        <stp/>
        <stp>DirtyPrice56</stp>
        <stp/>
        <tr r="S57" s="1"/>
      </tp>
    </main>
    <main first="rtdsrv.b407d698be1742e29c1e50286375b278">
      <tp t="s">
        <v>RedA19</v>
        <stp/>
        <stp>RedA19</stp>
        <stp>1181895342</stp>
        <tr r="H20" s="1"/>
      </tp>
    </main>
    <main first="rtdsrv.b15d883a8a7949038d3259558de9230b">
      <tp>
        <v>185.33673676770294</v>
        <stp/>
        <stp>DirtyPrice57</stp>
        <stp/>
        <tr r="S58" s="1"/>
      </tp>
    </main>
    <main first="rtdsrv.b15d883a8a7949038d3259558de9230b">
      <tp>
        <v>180.4474508989434</v>
        <stp/>
        <stp>DirtyPrice54</stp>
        <stp/>
        <tr r="S55" s="1"/>
      </tp>
    </main>
    <main first="rtdsrv.b15d883a8a7949038d3259558de9230b">
      <tp>
        <v>181.86188059750896</v>
        <stp/>
        <stp>DirtyPrice55</stp>
        <stp/>
        <tr r="S56" s="1"/>
      </tp>
    </main>
    <main first="rtdsrv.b407d698be1742e29c1e50286375b278">
      <tp t="s">
        <v>NPV80</v>
        <stp/>
        <stp>NPV80</stp>
        <stp>-3223865</stp>
        <tr r="M81" s="1"/>
      </tp>
    </main>
    <main first="rtdsrv.b407d698be1742e29c1e50286375b278">
      <tp t="s">
        <v>Bond17</v>
        <stp/>
        <stp>Bond17</stp>
        <stp>-491492856</stp>
        <tr r="L18" s="1"/>
      </tp>
    </main>
    <main first="rtdsrv.b407d698be1742e29c1e50286375b278">
      <tp t="s">
        <v>RedA15</v>
        <stp/>
        <stp>RedA15</stp>
        <stp>-850331325</stp>
        <tr r="H16" s="1"/>
      </tp>
      <tp t="s">
        <v>RedA13</v>
        <stp/>
        <stp>RedA13</stp>
        <stp>1631743265</stp>
        <tr r="H14" s="1"/>
      </tp>
    </main>
    <main first="rtdsrv.b15d883a8a7949038d3259558de9230b">
      <tp>
        <v>170.10727030030418</v>
        <stp/>
        <stp>DirtyPrice48</stp>
        <stp/>
        <tr r="S49" s="1"/>
      </tp>
    </main>
    <main first="rtdsrv.b15d883a8a7949038d3259558de9230b">
      <tp>
        <v>171.80537419743823</v>
        <stp/>
        <stp>DirtyPrice49</stp>
        <stp/>
        <tr r="S50" s="1"/>
      </tp>
    </main>
    <main first="rtdsrv.b407d698be1742e29c1e50286375b278">
      <tp t="s">
        <v>RedA12</v>
        <stp/>
        <stp>RedA12</stp>
        <stp>1152605121</stp>
        <tr r="H13" s="1"/>
      </tp>
    </main>
    <main first="rtdsrv.b15d883a8a7949038d3259558de9230b">
      <tp>
        <v>161.49612394564764</v>
        <stp/>
        <stp>DirtyPrice42</stp>
        <stp/>
        <tr r="S43" s="1"/>
      </tp>
    </main>
    <main first="rtdsrv.b15d883a8a7949038d3259558de9230b">
      <tp>
        <v>163.23210196280741</v>
        <stp/>
        <stp>DirtyPrice43</stp>
        <stp/>
        <tr r="S44" s="1"/>
      </tp>
    </main>
    <main first="rtdsrv.b15d883a8a7949038d3259558de9230b">
      <tp>
        <v>158.79824657496206</v>
        <stp/>
        <stp>DirtyPrice40</stp>
        <stp/>
        <tr r="S41" s="1"/>
      </tp>
    </main>
    <main first="rtdsrv.b15d883a8a7949038d3259558de9230b">
      <tp>
        <v>160.16408345430702</v>
        <stp/>
        <stp>DirtyPrice41</stp>
        <stp/>
        <tr r="S42" s="1"/>
      </tp>
    </main>
    <main first="rtdsrv.b15d883a8a7949038d3259558de9230b">
      <tp>
        <v>167.61785997789551</v>
        <stp/>
        <stp>DirtyPrice46</stp>
        <stp/>
        <tr r="S47" s="1"/>
      </tp>
    </main>
    <main first="rtdsrv.b15d883a8a7949038d3259558de9230b">
      <tp>
        <v>168.85706210373897</v>
        <stp/>
        <stp>DirtyPrice47</stp>
        <stp/>
        <tr r="S48" s="1"/>
      </tp>
    </main>
    <main first="rtdsrv.b15d883a8a7949038d3259558de9230b">
      <tp>
        <v>164.44238526703373</v>
        <stp/>
        <stp>DirtyPrice44</stp>
        <stp/>
        <tr r="S45" s="1"/>
      </tp>
    </main>
    <main first="rtdsrv.b15d883a8a7949038d3259558de9230b">
      <tp>
        <v>165.88342007062454</v>
        <stp/>
        <stp>DirtyPrice45</stp>
        <stp/>
        <tr r="S46" s="1"/>
      </tp>
    </main>
    <main first="rtdsrv.b407d698be1742e29c1e50286375b278">
      <tp t="s">
        <v>CleanPrice67</v>
        <stp/>
        <stp>CleanPrice67</stp>
        <stp>756291036</stp>
        <tr r="N68" s="1"/>
      </tp>
      <tp t="s">
        <v>CleanPrice77</v>
        <stp/>
        <stp>CleanPrice77</stp>
        <stp>756291035</stp>
        <tr r="N78" s="1"/>
      </tp>
      <tp t="s">
        <v>CleanPrice47</v>
        <stp/>
        <stp>CleanPrice47</stp>
        <stp>756291034</stp>
        <tr r="N48" s="1"/>
      </tp>
      <tp t="s">
        <v>CleanPrice57</v>
        <stp/>
        <stp>CleanPrice57</stp>
        <stp>756291033</stp>
        <tr r="N58" s="1"/>
      </tp>
      <tp t="s">
        <v>CleanPrice27</v>
        <stp/>
        <stp>CleanPrice27</stp>
        <stp>756291032</stp>
        <tr r="N28" s="1"/>
      </tp>
      <tp t="s">
        <v>CleanPrice37</v>
        <stp/>
        <stp>CleanPrice37</stp>
        <stp>756291031</stp>
        <tr r="N38" s="1"/>
      </tp>
      <tp t="s">
        <v>CleanPrice87</v>
        <stp/>
        <stp>CleanPrice87</stp>
        <stp>756291022</stp>
        <tr r="N88" s="1"/>
      </tp>
      <tp t="s">
        <v>CleanPrice97</v>
        <stp/>
        <stp>CleanPrice97</stp>
        <stp>756291021</stp>
        <tr r="N98" s="1"/>
      </tp>
      <tp t="s">
        <v>CleanPrice17</v>
        <stp/>
        <stp>CleanPrice17</stp>
        <stp>756291029</stp>
        <tr r="N18" s="1"/>
      </tp>
    </main>
    <main first="rtdsrv.b407d698be1742e29c1e50286375b278">
      <tp t="s">
        <v>-lag82</v>
        <stp/>
        <stp>-lag82</stp>
        <stp>1082361770</stp>
        <tr r="W83" s="1"/>
      </tp>
      <tp t="s">
        <v>-lag65</v>
        <stp/>
        <stp>-lag65</stp>
        <stp>1026496378</stp>
        <tr r="W66" s="1"/>
      </tp>
      <tp t="s">
        <v>-lag55</v>
        <stp/>
        <stp>-lag55</stp>
        <stp>1026496362</stp>
        <tr r="W56" s="1"/>
      </tp>
      <tp t="s">
        <v>-lag45</v>
        <stp/>
        <stp>-lag45</stp>
        <stp>1026496346</stp>
        <tr r="W46" s="1"/>
      </tp>
    </main>
    <main first="rtdsrv.b407d698be1742e29c1e50286375b278">
      <tp t="s">
        <v>-lag92</v>
        <stp/>
        <stp>-lag92</stp>
        <stp>1082361786</stp>
        <tr r="W93" s="1"/>
      </tp>
    </main>
    <main first="rtdsrv.b407d698be1742e29c1e50286375b278">
      <tp t="s">
        <v>RedA49</v>
        <stp/>
        <stp>RedA49</stp>
        <stp>-633886318</stp>
        <tr r="H50" s="1"/>
      </tp>
      <tp t="s">
        <v>RedA28</v>
        <stp/>
        <stp>RedA28</stp>
        <stp>-152812208</stp>
        <tr r="H29" s="1"/>
      </tp>
      <tp t="s">
        <v>RedA44</v>
        <stp/>
        <stp>RedA44</stp>
        <stp>-609909926</stp>
        <tr r="H45" s="1"/>
      </tp>
      <tp t="s">
        <v>RedA29</v>
        <stp/>
        <stp>RedA29</stp>
        <stp>-822010268</stp>
        <tr r="H30" s="1"/>
      </tp>
    </main>
    <main first="rtdsrv.b15d883a8a7949038d3259558de9230b">
      <tp>
        <v>223.50449995913715</v>
        <stp/>
        <stp>DirtyPrice78</stp>
        <stp/>
        <tr r="S79" s="1"/>
      </tp>
    </main>
    <main first="rtdsrv.b15d883a8a7949038d3259558de9230b">
      <tp>
        <v>225.13606939343342</v>
        <stp/>
        <stp>DirtyPrice79</stp>
        <stp/>
        <tr r="S80" s="1"/>
      </tp>
    </main>
    <main first="rtdsrv.b407d698be1742e29c1e50286375b278">
      <tp t="s">
        <v>RedA92</v>
        <stp/>
        <stp>RedA92</stp>
        <stp>1450095043</stp>
        <tr r="H93" s="1"/>
      </tp>
    </main>
    <main first="rtdsrv.b15d883a8a7949038d3259558de9230b">
      <tp>
        <v>211.55731104654305</v>
        <stp/>
        <stp>DirtyPrice72</stp>
        <stp/>
        <tr r="S73" s="1"/>
      </tp>
    </main>
    <main first="rtdsrv.b15d883a8a7949038d3259558de9230b">
      <tp>
        <v>213.11105881755313</v>
        <stp/>
        <stp>DirtyPrice73</stp>
        <stp/>
        <tr r="S74" s="1"/>
      </tp>
    </main>
    <main first="rtdsrv.b15d883a8a7949038d3259558de9230b">
      <tp>
        <v>207.61814152591313</v>
        <stp/>
        <stp>DirtyPrice70</stp>
        <stp/>
        <tr r="S71" s="1"/>
      </tp>
    </main>
    <main first="rtdsrv.b15d883a8a7949038d3259558de9230b">
      <tp>
        <v>209.76898789396805</v>
        <stp/>
        <stp>DirtyPrice71</stp>
        <stp/>
        <tr r="S72" s="1"/>
      </tp>
    </main>
    <main first="rtdsrv.b15d883a8a7949038d3259558de9230b">
      <tp>
        <v>219.59134683366304</v>
        <stp/>
        <stp>DirtyPrice76</stp>
        <stp/>
        <tr r="S77" s="1"/>
      </tp>
    </main>
    <main first="rtdsrv.b15d883a8a7949038d3259558de9230b">
      <tp>
        <v>221.58862938367278</v>
        <stp/>
        <stp>DirtyPrice77</stp>
        <stp/>
        <tr r="S78" s="1"/>
      </tp>
    </main>
    <main first="rtdsrv.b15d883a8a7949038d3259558de9230b">
      <tp>
        <v>215.07077968249465</v>
        <stp/>
        <stp>DirtyPrice74</stp>
        <stp/>
        <tr r="S75" s="1"/>
      </tp>
    </main>
    <main first="rtdsrv.b15d883a8a7949038d3259558de9230b">
      <tp>
        <v>217.29547770315673</v>
        <stp/>
        <stp>DirtyPrice75</stp>
        <stp/>
        <tr r="S76" s="1"/>
      </tp>
    </main>
    <main first="rtdsrv.b407d698be1742e29c1e50286375b278">
      <tp t="s">
        <v>Engine98</v>
        <stp/>
        <stp>Engine98</stp>
        <stp>-1931529467</stp>
        <tr r="D99" s="1"/>
      </tp>
      <tp t="s">
        <v>Engine99</v>
        <stp/>
        <stp>Engine99</stp>
        <stp>-1931529467</stp>
        <tr r="D100" s="1"/>
      </tp>
      <tp t="s">
        <v>Engine92</v>
        <stp/>
        <stp>Engine92</stp>
        <stp>-1931529467</stp>
        <tr r="D93" s="1"/>
      </tp>
      <tp t="s">
        <v>Engine93</v>
        <stp/>
        <stp>Engine93</stp>
        <stp>-1931529467</stp>
        <tr r="D94" s="1"/>
      </tp>
      <tp t="s">
        <v>Engine90</v>
        <stp/>
        <stp>Engine90</stp>
        <stp>-1931529467</stp>
        <tr r="D91" s="1"/>
      </tp>
      <tp t="s">
        <v>Engine91</v>
        <stp/>
        <stp>Engine91</stp>
        <stp>-1931529467</stp>
        <tr r="D92" s="1"/>
      </tp>
      <tp t="s">
        <v>Engine96</v>
        <stp/>
        <stp>Engine96</stp>
        <stp>-1931529467</stp>
        <tr r="D97" s="1"/>
      </tp>
      <tp t="s">
        <v>Engine97</v>
        <stp/>
        <stp>Engine97</stp>
        <stp>-1931529467</stp>
        <tr r="D98" s="1"/>
      </tp>
      <tp t="s">
        <v>Engine94</v>
        <stp/>
        <stp>Engine94</stp>
        <stp>-1931529467</stp>
        <tr r="D95" s="1"/>
      </tp>
      <tp t="s">
        <v>Engine95</v>
        <stp/>
        <stp>Engine95</stp>
        <stp>-1931529467</stp>
        <tr r="D96" s="1"/>
      </tp>
      <tp t="s">
        <v>Engine88</v>
        <stp/>
        <stp>Engine88</stp>
        <stp>-1931529467</stp>
        <tr r="D89" s="1"/>
      </tp>
      <tp t="s">
        <v>Engine89</v>
        <stp/>
        <stp>Engine89</stp>
        <stp>-1931529467</stp>
        <tr r="D90" s="1"/>
      </tp>
      <tp t="s">
        <v>Engine82</v>
        <stp/>
        <stp>Engine82</stp>
        <stp>-1931529467</stp>
        <tr r="D83" s="1"/>
      </tp>
      <tp t="s">
        <v>Engine83</v>
        <stp/>
        <stp>Engine83</stp>
        <stp>-1931529467</stp>
        <tr r="D84" s="1"/>
      </tp>
      <tp t="s">
        <v>Engine80</v>
        <stp/>
        <stp>Engine80</stp>
        <stp>-1931529467</stp>
        <tr r="D81" s="1"/>
      </tp>
      <tp t="s">
        <v>Engine81</v>
        <stp/>
        <stp>Engine81</stp>
        <stp>-1931529467</stp>
        <tr r="D82" s="1"/>
      </tp>
      <tp t="s">
        <v>Engine86</v>
        <stp/>
        <stp>Engine86</stp>
        <stp>-1931529467</stp>
        <tr r="D87" s="1"/>
      </tp>
      <tp t="s">
        <v>Engine87</v>
        <stp/>
        <stp>Engine87</stp>
        <stp>-1931529467</stp>
        <tr r="D88" s="1"/>
      </tp>
      <tp t="s">
        <v>Engine84</v>
        <stp/>
        <stp>Engine84</stp>
        <stp>-1931529467</stp>
        <tr r="D85" s="1"/>
      </tp>
      <tp t="s">
        <v>Engine85</v>
        <stp/>
        <stp>Engine85</stp>
        <stp>-1931529467</stp>
        <tr r="D86" s="1"/>
      </tp>
      <tp t="s">
        <v>Engine18</v>
        <stp/>
        <stp>Engine18</stp>
        <stp>-1931529467</stp>
        <tr r="D19" s="1"/>
      </tp>
      <tp t="s">
        <v>Engine19</v>
        <stp/>
        <stp>Engine19</stp>
        <stp>-1931529467</stp>
        <tr r="D20" s="1"/>
      </tp>
      <tp t="s">
        <v>Engine12</v>
        <stp/>
        <stp>Engine12</stp>
        <stp>-1931529467</stp>
        <tr r="D13" s="1"/>
      </tp>
      <tp t="s">
        <v>Engine13</v>
        <stp/>
        <stp>Engine13</stp>
        <stp>-1931529467</stp>
        <tr r="D14" s="1"/>
      </tp>
      <tp t="s">
        <v>Engine10</v>
        <stp/>
        <stp>Engine10</stp>
        <stp>-1931529467</stp>
        <tr r="D11" s="1"/>
      </tp>
      <tp t="s">
        <v>Engine11</v>
        <stp/>
        <stp>Engine11</stp>
        <stp>-1931529467</stp>
        <tr r="D12" s="1"/>
      </tp>
      <tp t="s">
        <v>Engine16</v>
        <stp/>
        <stp>Engine16</stp>
        <stp>-1931529467</stp>
        <tr r="D17" s="1"/>
      </tp>
      <tp t="s">
        <v>Engine17</v>
        <stp/>
        <stp>Engine17</stp>
        <stp>-1931529467</stp>
        <tr r="D18" s="1"/>
      </tp>
      <tp t="s">
        <v>Engine14</v>
        <stp/>
        <stp>Engine14</stp>
        <stp>-1931529467</stp>
        <tr r="D15" s="1"/>
      </tp>
      <tp t="s">
        <v>Engine15</v>
        <stp/>
        <stp>Engine15</stp>
        <stp>-1931529467</stp>
        <tr r="D16" s="1"/>
      </tp>
      <tp t="s">
        <v>Engine38</v>
        <stp/>
        <stp>Engine38</stp>
        <stp>-1931529467</stp>
        <tr r="D39" s="1"/>
      </tp>
      <tp t="s">
        <v>Engine39</v>
        <stp/>
        <stp>Engine39</stp>
        <stp>-1931529467</stp>
        <tr r="D40" s="1"/>
      </tp>
      <tp t="s">
        <v>Engine32</v>
        <stp/>
        <stp>Engine32</stp>
        <stp>-1931529467</stp>
        <tr r="D33" s="1"/>
      </tp>
      <tp t="s">
        <v>Engine33</v>
        <stp/>
        <stp>Engine33</stp>
        <stp>-1931529467</stp>
        <tr r="D34" s="1"/>
      </tp>
      <tp t="s">
        <v>Engine30</v>
        <stp/>
        <stp>Engine30</stp>
        <stp>-1931529467</stp>
        <tr r="D31" s="1"/>
      </tp>
      <tp t="s">
        <v>Engine31</v>
        <stp/>
        <stp>Engine31</stp>
        <stp>-1931529467</stp>
        <tr r="D32" s="1"/>
      </tp>
      <tp t="s">
        <v>Engine36</v>
        <stp/>
        <stp>Engine36</stp>
        <stp>-1931529467</stp>
        <tr r="D37" s="1"/>
      </tp>
      <tp t="s">
        <v>Engine37</v>
        <stp/>
        <stp>Engine37</stp>
        <stp>-1931529467</stp>
        <tr r="D38" s="1"/>
      </tp>
      <tp t="s">
        <v>Engine34</v>
        <stp/>
        <stp>Engine34</stp>
        <stp>-1931529467</stp>
        <tr r="D35" s="1"/>
      </tp>
      <tp t="s">
        <v>Engine35</v>
        <stp/>
        <stp>Engine35</stp>
        <stp>-1931529467</stp>
        <tr r="D36" s="1"/>
      </tp>
      <tp t="s">
        <v>Engine28</v>
        <stp/>
        <stp>Engine28</stp>
        <stp>-1931529467</stp>
        <tr r="D29" s="1"/>
      </tp>
      <tp t="s">
        <v>Engine29</v>
        <stp/>
        <stp>Engine29</stp>
        <stp>-1931529467</stp>
        <tr r="D30" s="1"/>
      </tp>
      <tp t="s">
        <v>Engine22</v>
        <stp/>
        <stp>Engine22</stp>
        <stp>-1931529467</stp>
        <tr r="D23" s="1"/>
      </tp>
      <tp t="s">
        <v>Engine23</v>
        <stp/>
        <stp>Engine23</stp>
        <stp>-1931529467</stp>
        <tr r="D24" s="1"/>
      </tp>
      <tp t="s">
        <v>Engine20</v>
        <stp/>
        <stp>Engine20</stp>
        <stp>-1931529467</stp>
        <tr r="D21" s="1"/>
      </tp>
      <tp t="s">
        <v>Engine21</v>
        <stp/>
        <stp>Engine21</stp>
        <stp>-1931529467</stp>
        <tr r="D22" s="1"/>
      </tp>
      <tp t="s">
        <v>Engine26</v>
        <stp/>
        <stp>Engine26</stp>
        <stp>-1931529467</stp>
        <tr r="D27" s="1"/>
      </tp>
      <tp t="s">
        <v>Engine27</v>
        <stp/>
        <stp>Engine27</stp>
        <stp>-1931529467</stp>
        <tr r="D28" s="1"/>
      </tp>
      <tp t="s">
        <v>Engine24</v>
        <stp/>
        <stp>Engine24</stp>
        <stp>-1931529467</stp>
        <tr r="D25" s="1"/>
      </tp>
      <tp t="s">
        <v>Engine25</v>
        <stp/>
        <stp>Engine25</stp>
        <stp>-1931529467</stp>
        <tr r="D26" s="1"/>
      </tp>
      <tp t="s">
        <v>Engine58</v>
        <stp/>
        <stp>Engine58</stp>
        <stp>-1931529467</stp>
        <tr r="D59" s="1"/>
      </tp>
      <tp t="s">
        <v>Engine59</v>
        <stp/>
        <stp>Engine59</stp>
        <stp>-1931529467</stp>
        <tr r="D60" s="1"/>
      </tp>
      <tp t="s">
        <v>Engine52</v>
        <stp/>
        <stp>Engine52</stp>
        <stp>-1931529467</stp>
        <tr r="D53" s="1"/>
      </tp>
      <tp t="s">
        <v>Engine53</v>
        <stp/>
        <stp>Engine53</stp>
        <stp>-1931529467</stp>
        <tr r="D54" s="1"/>
      </tp>
      <tp t="s">
        <v>Engine50</v>
        <stp/>
        <stp>Engine50</stp>
        <stp>-1931529467</stp>
        <tr r="D51" s="1"/>
      </tp>
      <tp t="s">
        <v>Engine51</v>
        <stp/>
        <stp>Engine51</stp>
        <stp>-1931529467</stp>
        <tr r="D52" s="1"/>
      </tp>
      <tp t="s">
        <v>Engine56</v>
        <stp/>
        <stp>Engine56</stp>
        <stp>-1931529467</stp>
        <tr r="D57" s="1"/>
      </tp>
      <tp t="s">
        <v>Engine57</v>
        <stp/>
        <stp>Engine57</stp>
        <stp>-1931529467</stp>
        <tr r="D58" s="1"/>
      </tp>
      <tp t="s">
        <v>Engine54</v>
        <stp/>
        <stp>Engine54</stp>
        <stp>-1931529467</stp>
        <tr r="D55" s="1"/>
      </tp>
      <tp t="s">
        <v>Engine55</v>
        <stp/>
        <stp>Engine55</stp>
        <stp>-1931529467</stp>
        <tr r="D56" s="1"/>
      </tp>
      <tp t="s">
        <v>Engine48</v>
        <stp/>
        <stp>Engine48</stp>
        <stp>-1931529467</stp>
        <tr r="D49" s="1"/>
      </tp>
      <tp t="s">
        <v>Engine49</v>
        <stp/>
        <stp>Engine49</stp>
        <stp>-1931529467</stp>
        <tr r="D50" s="1"/>
      </tp>
      <tp t="s">
        <v>Engine42</v>
        <stp/>
        <stp>Engine42</stp>
        <stp>-1931529467</stp>
        <tr r="D43" s="1"/>
      </tp>
      <tp t="s">
        <v>Engine43</v>
        <stp/>
        <stp>Engine43</stp>
        <stp>-1931529467</stp>
        <tr r="D44" s="1"/>
      </tp>
      <tp t="s">
        <v>Engine40</v>
        <stp/>
        <stp>Engine40</stp>
        <stp>-1931529467</stp>
        <tr r="D41" s="1"/>
      </tp>
      <tp t="s">
        <v>Engine41</v>
        <stp/>
        <stp>Engine41</stp>
        <stp>-1931529467</stp>
        <tr r="D42" s="1"/>
      </tp>
      <tp t="s">
        <v>Engine46</v>
        <stp/>
        <stp>Engine46</stp>
        <stp>-1931529467</stp>
        <tr r="D47" s="1"/>
      </tp>
      <tp t="s">
        <v>Engine47</v>
        <stp/>
        <stp>Engine47</stp>
        <stp>-1931529467</stp>
        <tr r="D48" s="1"/>
      </tp>
      <tp t="s">
        <v>Engine44</v>
        <stp/>
        <stp>Engine44</stp>
        <stp>-1931529467</stp>
        <tr r="D45" s="1"/>
      </tp>
      <tp t="s">
        <v>Engine45</v>
        <stp/>
        <stp>Engine45</stp>
        <stp>-1931529467</stp>
        <tr r="D46" s="1"/>
      </tp>
      <tp t="s">
        <v>Engine78</v>
        <stp/>
        <stp>Engine78</stp>
        <stp>-1931529467</stp>
        <tr r="D79" s="1"/>
      </tp>
      <tp t="s">
        <v>Engine79</v>
        <stp/>
        <stp>Engine79</stp>
        <stp>-1931529467</stp>
        <tr r="D80" s="1"/>
      </tp>
      <tp t="s">
        <v>Engine72</v>
        <stp/>
        <stp>Engine72</stp>
        <stp>-1931529467</stp>
        <tr r="D73" s="1"/>
      </tp>
      <tp t="s">
        <v>Engine73</v>
        <stp/>
        <stp>Engine73</stp>
        <stp>-1931529467</stp>
        <tr r="D74" s="1"/>
      </tp>
      <tp t="s">
        <v>Engine70</v>
        <stp/>
        <stp>Engine70</stp>
        <stp>-1931529467</stp>
        <tr r="D71" s="1"/>
      </tp>
      <tp t="s">
        <v>Engine71</v>
        <stp/>
        <stp>Engine71</stp>
        <stp>-1931529467</stp>
        <tr r="D72" s="1"/>
      </tp>
      <tp t="s">
        <v>Engine76</v>
        <stp/>
        <stp>Engine76</stp>
        <stp>-1931529467</stp>
        <tr r="D77" s="1"/>
      </tp>
      <tp t="s">
        <v>Engine77</v>
        <stp/>
        <stp>Engine77</stp>
        <stp>-1931529467</stp>
        <tr r="D78" s="1"/>
      </tp>
      <tp t="s">
        <v>Engine74</v>
        <stp/>
        <stp>Engine74</stp>
        <stp>-1931529467</stp>
        <tr r="D75" s="1"/>
      </tp>
      <tp t="s">
        <v>Engine75</v>
        <stp/>
        <stp>Engine75</stp>
        <stp>-1931529467</stp>
        <tr r="D76" s="1"/>
      </tp>
      <tp t="s">
        <v>Engine68</v>
        <stp/>
        <stp>Engine68</stp>
        <stp>-1931529467</stp>
        <tr r="D69" s="1"/>
      </tp>
      <tp t="s">
        <v>Engine69</v>
        <stp/>
        <stp>Engine69</stp>
        <stp>-1931529467</stp>
        <tr r="D70" s="1"/>
      </tp>
      <tp t="s">
        <v>Engine62</v>
        <stp/>
        <stp>Engine62</stp>
        <stp>-1931529467</stp>
        <tr r="D63" s="1"/>
      </tp>
      <tp t="s">
        <v>Engine63</v>
        <stp/>
        <stp>Engine63</stp>
        <stp>-1931529467</stp>
        <tr r="D64" s="1"/>
      </tp>
      <tp t="s">
        <v>Engine60</v>
        <stp/>
        <stp>Engine60</stp>
        <stp>-1931529467</stp>
        <tr r="D61" s="1"/>
      </tp>
      <tp t="s">
        <v>Engine61</v>
        <stp/>
        <stp>Engine61</stp>
        <stp>-1931529467</stp>
        <tr r="D62" s="1"/>
      </tp>
      <tp t="s">
        <v>Engine66</v>
        <stp/>
        <stp>Engine66</stp>
        <stp>-1931529467</stp>
        <tr r="D67" s="1"/>
      </tp>
      <tp t="s">
        <v>Engine67</v>
        <stp/>
        <stp>Engine67</stp>
        <stp>-1931529467</stp>
        <tr r="D68" s="1"/>
      </tp>
      <tp t="s">
        <v>Engine64</v>
        <stp/>
        <stp>Engine64</stp>
        <stp>-1931529467</stp>
        <tr r="D65" s="1"/>
      </tp>
      <tp t="s">
        <v>Engine65</v>
        <stp/>
        <stp>Engine65</stp>
        <stp>-1931529467</stp>
        <tr r="D66" s="1"/>
      </tp>
      <tp t="s">
        <v>-lag12</v>
        <stp/>
        <stp>-lag12</stp>
        <stp>1082361658</stp>
        <tr r="W13" s="1"/>
      </tp>
      <tp t="s">
        <v>-lag22</v>
        <stp/>
        <stp>-lag22</stp>
        <stp>1082361674</stp>
        <tr r="W23" s="1"/>
      </tp>
      <tp t="s">
        <v>-lag35</v>
        <stp/>
        <stp>-lag35</stp>
        <stp>1026496202</stp>
        <tr r="W36" s="1"/>
      </tp>
      <tp t="s">
        <v>-lag62</v>
        <stp/>
        <stp>-lag62</stp>
        <stp>1082361610</stp>
        <tr r="W63" s="1"/>
      </tp>
      <tp t="s">
        <v>-lag72</v>
        <stp/>
        <stp>-lag72</stp>
        <stp>1082361626</stp>
        <tr r="W73" s="1"/>
      </tp>
      <tp t="s">
        <v>-lag95</v>
        <stp/>
        <stp>-lag95</stp>
        <stp>1026496298</stp>
        <tr r="W96" s="1"/>
      </tp>
      <tp t="s">
        <v>-lag85</v>
        <stp/>
        <stp>-lag85</stp>
        <stp>1026496282</stp>
        <tr r="W86" s="1"/>
      </tp>
      <tp t="s">
        <v>-lag32</v>
        <stp/>
        <stp>-lag32</stp>
        <stp>1082361690</stp>
        <tr r="W33" s="1"/>
      </tp>
      <tp t="s">
        <v>RedA74</v>
        <stp/>
        <stp>RedA74</stp>
        <stp>-663025249</stp>
        <tr r="H75" s="1"/>
      </tp>
      <tp t="s">
        <v>RedA20</v>
        <stp/>
        <stp>RedA20</stp>
        <stp>-200422155</stp>
        <tr r="H21" s="1"/>
      </tp>
    </main>
    <main first="rtdsrv.b15d883a8a7949038d3259558de9230b">
      <tp>
        <v>203.83265874812318</v>
        <stp/>
        <stp>DirtyPrice68</stp>
        <stp/>
        <tr r="S69" s="1"/>
      </tp>
    </main>
    <main first="rtdsrv.b15d883a8a7949038d3259558de9230b">
      <tp>
        <v>205.45407793430911</v>
        <stp/>
        <stp>DirtyPrice69</stp>
        <stp/>
        <tr r="S70" s="1"/>
      </tp>
    </main>
    <main first="rtdsrv.b15d883a8a7949038d3259558de9230b">
      <tp>
        <v>193.88424968927302</v>
        <stp/>
        <stp>DirtyPrice62</stp>
        <stp/>
        <tr r="S63" s="1"/>
      </tp>
    </main>
    <main first="rtdsrv.b15d883a8a7949038d3259558de9230b">
      <tp>
        <v>195.82580597670454</v>
        <stp/>
        <stp>DirtyPrice63</stp>
        <stp/>
        <tr r="S64" s="1"/>
      </tp>
    </main>
    <main first="rtdsrv.b15d883a8a7949038d3259558de9230b">
      <tp>
        <v>190.40089641729728</v>
        <stp/>
        <stp>DirtyPrice60</stp>
        <stp/>
        <tr r="S61" s="1"/>
      </tp>
    </main>
    <main first="rtdsrv.b15d883a8a7949038d3259558de9230b">
      <tp>
        <v>191.99545754063948</v>
        <stp/>
        <stp>DirtyPrice61</stp>
        <stp/>
        <tr r="S62" s="1"/>
      </tp>
    </main>
    <main first="rtdsrv.b15d883a8a7949038d3259558de9230b">
      <tp>
        <v>200.56476817367934</v>
        <stp/>
        <stp>DirtyPrice66</stp>
        <stp/>
        <tr r="S67" s="1"/>
      </tp>
    </main>
    <main first="rtdsrv.b15d883a8a7949038d3259558de9230b">
      <tp>
        <v>202.29226747957506</v>
        <stp/>
        <stp>DirtyPrice67</stp>
        <stp/>
        <tr r="S68" s="1"/>
      </tp>
    </main>
    <main first="rtdsrv.b15d883a8a7949038d3259558de9230b">
      <tp>
        <v>197.72042957763256</v>
        <stp/>
        <stp>DirtyPrice64</stp>
        <stp/>
        <tr r="S65" s="1"/>
      </tp>
    </main>
    <main first="rtdsrv.b15d883a8a7949038d3259558de9230b">
      <tp>
        <v>199.14010830989346</v>
        <stp/>
        <stp>DirtyPrice65</stp>
        <stp/>
        <tr r="S66" s="1"/>
      </tp>
    </main>
    <main first="rtdsrv.b407d698be1742e29c1e50286375b278">
      <tp t="s">
        <v>Coupon73</v>
        <stp/>
        <stp>Coupon73</stp>
        <stp>-1941087979</stp>
        <tr r="F74" s="1"/>
      </tp>
    </main>
    <main first="rtdsrv.b407d698be1742e29c1e50286375b278">
      <tp t="s">
        <v>RedA39</v>
        <stp/>
        <stp>RedA39</stp>
        <stp>-161898775</stp>
        <tr r="H40" s="1"/>
      </tp>
      <tp t="s">
        <v>RedA71</v>
        <stp/>
        <stp>RedA71</stp>
        <stp>-850474650</stp>
        <tr r="H72" s="1"/>
      </tp>
      <tp t="s">
        <v>RedA43</v>
        <stp/>
        <stp>RedA43</stp>
        <stp>-287298114</stp>
        <tr r="H44" s="1"/>
      </tp>
    </main>
    <main first="rtdsrv.b15d883a8a7949038d3259558de9230b">
      <tp>
        <v>128.0956633546019</v>
        <stp/>
        <stp>DirtyPrice18</stp>
        <stp/>
        <tr r="S19" s="1"/>
      </tp>
    </main>
    <main first="rtdsrv.b15d883a8a7949038d3259558de9230b">
      <tp>
        <v>129.05571885411567</v>
        <stp/>
        <stp>DirtyPrice19</stp>
        <stp/>
        <tr r="S20" s="1"/>
      </tp>
    </main>
    <main first="rtdsrv.b407d698be1742e29c1e50286375b278">
      <tp t="s">
        <v>RedA75</v>
        <stp/>
        <stp>RedA75</stp>
        <stp>1630285669</stp>
        <tr r="H76" s="1"/>
      </tp>
    </main>
    <main first="rtdsrv.b15d883a8a7949038d3259558de9230b">
      <tp>
        <v>121.00883275588345</v>
        <stp/>
        <stp>DirtyPrice12</stp>
        <stp/>
        <tr r="S13" s="1"/>
      </tp>
    </main>
    <main first="rtdsrv.b15d883a8a7949038d3259558de9230b">
      <tp>
        <v>121.97327040686532</v>
        <stp/>
        <stp>DirtyPrice13</stp>
        <stp/>
        <tr r="S14" s="1"/>
      </tp>
    </main>
    <main first="rtdsrv.b15d883a8a7949038d3259558de9230b">
      <tp>
        <v>118.41291896380021</v>
        <stp/>
        <stp>DirtyPrice10</stp>
        <stp/>
        <tr r="S11" s="1"/>
      </tp>
    </main>
    <main first="rtdsrv.b15d883a8a7949038d3259558de9230b">
      <tp>
        <v>119.81961231082715</v>
        <stp/>
        <stp>DirtyPrice11</stp>
        <stp/>
        <tr r="S12" s="1"/>
      </tp>
    </main>
    <main first="rtdsrv.b15d883a8a7949038d3259558de9230b">
      <tp>
        <v>125.77882727206583</v>
        <stp/>
        <stp>DirtyPrice16</stp>
        <stp/>
        <tr r="S17" s="1"/>
      </tp>
    </main>
    <main first="rtdsrv.b15d883a8a7949038d3259558de9230b">
      <tp>
        <v>126.72564577013459</v>
        <stp/>
        <stp>DirtyPrice17</stp>
        <stp/>
        <tr r="S18" s="1"/>
      </tp>
    </main>
    <main first="rtdsrv.b15d883a8a7949038d3259558de9230b">
      <tp>
        <v>123.25766767152545</v>
        <stp/>
        <stp>DirtyPrice14</stp>
        <stp/>
        <tr r="S15" s="1"/>
      </tp>
    </main>
    <main first="rtdsrv.b15d883a8a7949038d3259558de9230b">
      <tp>
        <v>124.56071153587999</v>
        <stp/>
        <stp>DirtyPrice15</stp>
        <stp/>
        <tr r="S16" s="1"/>
      </tp>
    </main>
    <main first="rtdsrv.b407d698be1742e29c1e50286375b278">
      <tp t="s">
        <v>Coupon58</v>
        <stp/>
        <stp>Coupon58</stp>
        <stp>-1981366892</stp>
        <tr r="F59" s="1"/>
      </tp>
    </main>
    <main first="rtdsrv.b407d698be1742e29c1e50286375b278">
      <tp t="s">
        <v>RedA94</v>
        <stp/>
        <stp>RedA94</stp>
        <stp>60023216</stp>
        <tr r="H95" s="1"/>
      </tp>
      <tp t="s">
        <v>-lag78</v>
        <stp/>
        <stp>-lag78</stp>
        <stp>1104134650</stp>
        <tr r="W79" s="1"/>
      </tp>
      <tp t="s">
        <v>-lag68</v>
        <stp/>
        <stp>-lag68</stp>
        <stp>1104134634</stp>
        <tr r="W69" s="1"/>
      </tp>
      <tp t="s">
        <v>-lag48</v>
        <stp/>
        <stp>-lag48</stp>
        <stp>1104134602</stp>
        <tr r="W49" s="1"/>
      </tp>
      <tp t="s">
        <v>-lag58</v>
        <stp/>
        <stp>-lag58</stp>
        <stp>1104134618</stp>
        <tr r="W59" s="1"/>
      </tp>
      <tp t="s">
        <v>RedA87</v>
        <stp/>
        <stp>RedA87</stp>
        <stp>-706014129</stp>
        <tr r="H88" s="1"/>
      </tp>
    </main>
    <main first="rtdsrv.b407d698be1742e29c1e50286375b278">
      <tp t="s">
        <v>RedA58</v>
        <stp/>
        <stp>RedA58</stp>
        <stp>1402299521</stp>
        <tr r="H59" s="1"/>
      </tp>
    </main>
    <main first="rtdsrv.b407d698be1742e29c1e50286375b278">
      <tp t="s">
        <v>RedA97</v>
        <stp/>
        <stp>RedA97</stp>
        <stp>1892165528</stp>
        <tr r="H98" s="1"/>
      </tp>
    </main>
    <main first="rtdsrv.b407d698be1742e29c1e50286375b278">
      <tp t="s">
        <v>RedA76</v>
        <stp/>
        <stp>RedA76</stp>
        <stp>1257995012</stp>
        <tr r="H77" s="1"/>
      </tp>
    </main>
    <main first="rtdsrv.b407d698be1742e29c1e50286375b278">
      <tp t="s">
        <v>Coupon47</v>
        <stp/>
        <stp>Coupon47</stp>
        <stp>-1183682900</stp>
        <tr r="F48" s="1"/>
      </tp>
    </main>
    <main first="rtdsrv.b407d698be1742e29c1e50286375b278">
      <tp t="s">
        <v>Coupon28</v>
        <stp/>
        <stp>Coupon28</stp>
        <stp>-1178107208</stp>
        <tr r="F29" s="1"/>
      </tp>
    </main>
    <main first="rtdsrv.b407d698be1742e29c1e50286375b278">
      <tp t="s">
        <v>-lag98</v>
        <stp/>
        <stp>-lag98</stp>
        <stp>1104134554</stp>
        <tr r="W99" s="1"/>
      </tp>
      <tp t="s">
        <v>-lag88</v>
        <stp/>
        <stp>-lag88</stp>
        <stp>1104134538</stp>
        <tr r="W89" s="1"/>
      </tp>
      <tp t="s">
        <v>RedA30</v>
        <stp/>
        <stp>RedA30</stp>
        <stp>-754931025</stp>
        <tr r="H31" s="1"/>
      </tp>
    </main>
    <main first="rtdsrv.b15d883a8a7949038d3259558de9230b">
      <tp>
        <v>155.7703388258453</v>
        <stp/>
        <stp>DirtyPrice38</stp>
        <stp/>
        <tr r="S39" s="1"/>
      </tp>
    </main>
    <main first="rtdsrv.b15d883a8a7949038d3259558de9230b">
      <tp>
        <v>157.01834484939323</v>
        <stp/>
        <stp>DirtyPrice39</stp>
        <stp/>
        <tr r="S40" s="1"/>
      </tp>
    </main>
    <main first="rtdsrv.b407d698be1742e29c1e50286375b278">
      <tp t="s">
        <v>RedA88</v>
        <stp/>
        <stp>RedA88</stp>
        <stp>1410883419</stp>
        <tr r="H89" s="1"/>
      </tp>
    </main>
    <main first="rtdsrv.b15d883a8a7949038d3259558de9230b">
      <tp>
        <v>146.42016506838021</v>
        <stp/>
        <stp>DirtyPrice32</stp>
        <stp/>
        <tr r="S33" s="1"/>
      </tp>
    </main>
    <main first="rtdsrv.b407d698be1742e29c1e50286375b278">
      <tp t="s">
        <v>RedA35</v>
        <stp/>
        <stp>RedA35</stp>
        <stp>1363806708</stp>
        <tr r="H36" s="1"/>
      </tp>
    </main>
    <main first="rtdsrv.b15d883a8a7949038d3259558de9230b">
      <tp>
        <v>147.7595440214285</v>
        <stp/>
        <stp>DirtyPrice33</stp>
        <stp/>
        <tr r="S34" s="1"/>
      </tp>
    </main>
    <main first="rtdsrv.b15d883a8a7949038d3259558de9230b">
      <tp>
        <v>143.49847010409425</v>
        <stp/>
        <stp>DirtyPrice30</stp>
        <stp/>
        <tr r="S31" s="1"/>
      </tp>
    </main>
    <main first="rtdsrv.b15d883a8a7949038d3259558de9230b">
      <tp>
        <v>144.92006931093991</v>
        <stp/>
        <stp>DirtyPrice31</stp>
        <stp/>
        <tr r="S32" s="1"/>
      </tp>
    </main>
    <main first="rtdsrv.b15d883a8a7949038d3259558de9230b">
      <tp>
        <v>152.76149339348146</v>
        <stp/>
        <stp>DirtyPrice36</stp>
        <stp/>
        <tr r="S37" s="1"/>
      </tp>
    </main>
    <main first="rtdsrv.b15d883a8a7949038d3259558de9230b">
      <tp>
        <v>154.50117080362429</v>
        <stp/>
        <stp>DirtyPrice37</stp>
        <stp/>
        <tr r="S38" s="1"/>
      </tp>
    </main>
    <main first="rtdsrv.b407d698be1742e29c1e50286375b278">
      <tp t="s">
        <v>RedA52</v>
        <stp/>
        <stp>RedA52</stp>
        <stp>1983846748</stp>
        <tr r="H53" s="1"/>
      </tp>
    </main>
    <main first="rtdsrv.b15d883a8a7949038d3259558de9230b">
      <tp>
        <v>149.49097486854629</v>
        <stp/>
        <stp>DirtyPrice34</stp>
        <stp/>
        <tr r="S35" s="1"/>
      </tp>
    </main>
    <main first="rtdsrv.b15d883a8a7949038d3259558de9230b">
      <tp>
        <v>151.23462338472683</v>
        <stp/>
        <stp>DirtyPrice35</stp>
        <stp/>
        <tr r="S36" s="1"/>
      </tp>
    </main>
    <main first="rtdsrv.b407d698be1742e29c1e50286375b278">
      <tp t="s">
        <v>Bond46</v>
        <stp/>
        <stp>Bond46</stp>
        <stp>-786791918</stp>
        <tr r="L47" s="1"/>
      </tp>
    </main>
    <main first="rtdsrv.b407d698be1742e29c1e50286375b278">
      <tp t="s">
        <v>-lag28</v>
        <stp/>
        <stp>-lag28</stp>
        <stp>1104134442</stp>
        <tr r="W29" s="1"/>
      </tp>
      <tp t="s">
        <v>-lag38</v>
        <stp/>
        <stp>-lag38</stp>
        <stp>1104134458</stp>
        <tr r="W39" s="1"/>
      </tp>
      <tp t="s">
        <v>-lag18</v>
        <stp/>
        <stp>-lag18</stp>
        <stp>1104134426</stp>
        <tr r="W19" s="1"/>
      </tp>
      <tp t="s">
        <v>RedA67</v>
        <stp/>
        <stp>RedA67</stp>
        <stp>-824661161</stp>
        <tr r="H68" s="1"/>
      </tp>
    </main>
    <main first="rtdsrv.b15d883a8a7949038d3259558de9230b">
      <tp>
        <v>140.52023750158594</v>
        <stp/>
        <stp>DirtyPrice28</stp>
        <stp/>
        <tr r="S29" s="1"/>
      </tp>
    </main>
    <main first="rtdsrv.b407d698be1742e29c1e50286375b278">
      <tp t="s">
        <v>RedA81</v>
        <stp/>
        <stp>RedA81</stp>
        <stp>1534483167</stp>
        <tr r="H82" s="1"/>
      </tp>
    </main>
    <main first="rtdsrv.b15d883a8a7949038d3259558de9230b">
      <tp>
        <v>142.23731035007566</v>
        <stp/>
        <stp>DirtyPrice29</stp>
        <stp/>
        <tr r="S30" s="1"/>
      </tp>
    </main>
    <main first="rtdsrv.b15d883a8a7949038d3259558de9230b">
      <tp>
        <v>132.37761744369448</v>
        <stp/>
        <stp>DirtyPrice22</stp>
        <stp/>
        <tr r="S23" s="1"/>
      </tp>
    </main>
    <main first="rtdsrv.b15d883a8a7949038d3259558de9230b">
      <tp>
        <v>133.80248296849913</v>
        <stp/>
        <stp>DirtyPrice23</stp>
        <stp/>
        <tr r="S24" s="1"/>
      </tp>
    </main>
    <main first="rtdsrv.b15d883a8a7949038d3259558de9230b">
      <tp>
        <v>130.12491384260272</v>
        <stp/>
        <stp>DirtyPrice20</stp>
        <stp/>
        <tr r="S21" s="1"/>
      </tp>
    </main>
    <main first="rtdsrv.b15d883a8a7949038d3259558de9230b">
      <tp>
        <v>131.27176956689664</v>
        <stp/>
        <stp>DirtyPrice21</stp>
        <stp/>
        <tr r="S22" s="1"/>
      </tp>
      <tp>
        <v>137.33225154753947</v>
        <stp/>
        <stp>DirtyPrice26</stp>
        <stp/>
        <tr r="S27" s="1"/>
      </tp>
    </main>
    <main first="rtdsrv.b15d883a8a7949038d3259558de9230b">
      <tp>
        <v>139.01709366753067</v>
        <stp/>
        <stp>DirtyPrice27</stp>
        <stp/>
        <tr r="S28" s="1"/>
      </tp>
      <tp>
        <v>135.48517080940766</v>
        <stp/>
        <stp>DirtyPrice24</stp>
        <stp/>
        <tr r="S25" s="1"/>
      </tp>
      <tp>
        <v>136.40774150862347</v>
        <stp/>
        <stp>DirtyPrice25</stp>
        <stp/>
        <tr r="S26" s="1"/>
      </tp>
    </main>
    <main first="rtdsrv.b407d698be1742e29c1e50286375b278">
      <tp t="s">
        <v>NPV10</v>
        <stp/>
        <stp>NPV10</stp>
        <stp>-3223858</stp>
        <tr r="M11" s="1"/>
      </tp>
    </main>
    <main first="rtdsrv.b407d698be1742e29c1e50286375b278">
      <tp t="s">
        <v>Coupon93</v>
        <stp/>
        <stp>Coupon93</stp>
        <stp>-1207235367</stp>
        <tr r="F94" s="1"/>
      </tp>
    </main>
    <main first="rtdsrv.b407d698be1742e29c1e50286375b278">
      <tp t="s">
        <v>Coupon56</v>
        <stp/>
        <stp>Coupon56</stp>
        <stp>-1063590713</stp>
        <tr r="F57" s="1"/>
      </tp>
    </main>
    <main first="rtdsrv.b407d698be1742e29c1e50286375b278">
      <tp t="s">
        <v>RedA84</v>
        <stp/>
        <stp>RedA84</stp>
        <stp>-242883829</stp>
        <tr r="H85" s="1"/>
      </tp>
    </main>
    <main first="rtdsrv.b407d698be1742e29c1e50286375b278">
      <tp t="s">
        <v>RedA40</v>
        <stp/>
        <stp>RedA40</stp>
        <stp>1758697211</stp>
        <tr r="H41" s="1"/>
      </tp>
    </main>
    <main first="rtdsrv.b407d698be1742e29c1e50286375b278">
      <tp t="s">
        <v>RedA14</v>
        <stp/>
        <stp>RedA14</stp>
        <stp>1199900308</stp>
        <tr r="H15" s="1"/>
      </tp>
    </main>
    <main first="rtdsrv.b407d698be1742e29c1e50286375b278">
      <tp t="s">
        <v>Coupon54</v>
        <stp/>
        <stp>Coupon54</stp>
        <stp>-1243720631</stp>
        <tr r="F55" s="1"/>
      </tp>
    </main>
    <main first="rtdsrv.b15d883a8a7949038d3259558de9230b">
      <tp>
        <v>116.1342662789195</v>
        <stp/>
        <stp>-lag9</stp>
        <stp/>
        <tr r="X10" s="1"/>
      </tp>
      <tp>
        <v>115.05618616156401</v>
        <stp/>
        <stp>-lag8</stp>
        <stp/>
        <tr r="X9" s="1"/>
      </tp>
      <tp>
        <v>111.4252679296184</v>
        <stp/>
        <stp>-lag5</stp>
        <stp/>
        <tr r="X6" s="1"/>
      </tp>
      <tp>
        <v>110.03321592774942</v>
        <stp/>
        <stp>-lag4</stp>
        <stp/>
        <tr r="X5" s="1"/>
      </tp>
      <tp>
        <v>114.14486862298619</v>
        <stp/>
        <stp>-lag7</stp>
        <stp/>
        <tr r="X8" s="1"/>
      </tp>
      <tp>
        <v>112.920456796271</v>
        <stp/>
        <stp>-lag6</stp>
        <stp/>
        <tr r="X7" s="1"/>
      </tp>
      <tp>
        <v>106.11654742109525</v>
        <stp/>
        <stp>-lag1</stp>
        <stp/>
        <tr r="X2" s="1"/>
      </tp>
    </main>
    <main first="rtdsrv.b407d698be1742e29c1e50286375b278">
      <tp t="s">
        <v>Bond27</v>
        <stp/>
        <stp>Bond27</stp>
        <stp>-491490021</stp>
        <tr r="L28" s="1"/>
      </tp>
      <tp t="s">
        <v>Bond67</v>
        <stp/>
        <stp>Bond67</stp>
        <stp>-491493025</stp>
        <tr r="L68" s="1"/>
      </tp>
    </main>
    <main first="rtdsrv.b15d883a8a7949038d3259558de9230b">
      <tp>
        <v>108.65655821628054</v>
        <stp/>
        <stp>-lag3</stp>
        <stp/>
        <tr r="X4" s="1"/>
      </tp>
      <tp>
        <v>107.54474731785201</v>
        <stp/>
        <stp>-lag2</stp>
        <stp/>
        <tr r="X3" s="1"/>
      </tp>
    </main>
    <main first="rtdsrv.b407d698be1742e29c1e50286375b278">
      <tp t="s">
        <v>RedA77</v>
        <stp/>
        <stp>RedA77</stp>
        <stp>1172822971</stp>
        <tr r="H78" s="1"/>
      </tp>
    </main>
    <main first="rtdsrv.b407d698be1742e29c1e50286375b278">
      <tp t="s">
        <v>NPV30</v>
        <stp/>
        <stp>NPV30</stp>
        <stp>-3223856</stp>
        <tr r="M31" s="1"/>
      </tp>
    </main>
    <main first="rtdsrv.b407d698be1742e29c1e50286375b278">
      <tp t="s">
        <v>Coupon42</v>
        <stp/>
        <stp>Coupon42</stp>
        <stp>-1790363657</stp>
        <tr r="F43" s="1"/>
      </tp>
    </main>
    <main first="rtdsrv.b407d698be1742e29c1e50286375b278">
      <tp t="s">
        <v>Coupon64</v>
        <stp/>
        <stp>Coupon64</stp>
        <stp>-1515596308</stp>
        <tr r="F65" s="1"/>
      </tp>
    </main>
    <main first="rtdsrv.b407d698be1742e29c1e50286375b278">
      <tp t="s">
        <v>Coupon74</v>
        <stp/>
        <stp>Coupon74</stp>
        <stp>-2043035510</stp>
        <tr r="F75" s="1"/>
      </tp>
    </main>
    <main first="rtdsrv.b407d698be1742e29c1e50286375b278">
      <tp t="s">
        <v>Bond47</v>
        <stp/>
        <stp>Bond47</stp>
        <stp>-491491395</stp>
        <tr r="L48" s="1"/>
      </tp>
      <tp t="s">
        <v>Bond86</v>
        <stp/>
        <stp>Bond86</stp>
        <stp>-786790458</stp>
        <tr r="L87" s="1"/>
      </tp>
      <tp t="s">
        <v>Bond36</v>
        <stp/>
        <stp>Bond36</stp>
        <stp>-786789441</stp>
        <tr r="L37" s="1"/>
      </tp>
      <tp t="s">
        <v>-lag54</v>
        <stp/>
        <stp>-lag54</stp>
        <stp>1129733402</stp>
        <tr r="W55" s="1"/>
      </tp>
      <tp t="s">
        <v>-lag64</v>
        <stp/>
        <stp>-lag64</stp>
        <stp>1129733418</stp>
        <tr r="W65" s="1"/>
      </tp>
      <tp t="s">
        <v>-lag74</v>
        <stp/>
        <stp>-lag74</stp>
        <stp>1129733434</stp>
        <tr r="W75" s="1"/>
      </tp>
      <tp t="s">
        <v>-lag14</v>
        <stp/>
        <stp>-lag14</stp>
        <stp>1129733466</stp>
        <tr r="W15" s="1"/>
      </tp>
      <tp t="s">
        <v>-lag24</v>
        <stp/>
        <stp>-lag24</stp>
        <stp>1129733482</stp>
        <tr r="W25" s="1"/>
      </tp>
      <tp t="s">
        <v>-lag34</v>
        <stp/>
        <stp>-lag34</stp>
        <stp>1129733498</stp>
        <tr r="W35" s="1"/>
      </tp>
    </main>
    <main first="rtdsrv.b407d698be1742e29c1e50286375b278">
      <tp t="s">
        <v>NPV20</v>
        <stp/>
        <stp>NPV20</stp>
        <stp>-3223855</stp>
        <tr r="M21" s="1"/>
      </tp>
    </main>
    <main first="rtdsrv.b407d698be1742e29c1e50286375b278">
      <tp t="s">
        <v>Bond37</v>
        <stp/>
        <stp>Bond37</stp>
        <stp>-491490262</stp>
        <tr r="L38" s="1"/>
      </tp>
      <tp t="s">
        <v>Bond77</v>
        <stp/>
        <stp>Bond77</stp>
        <stp>-491493266</stp>
        <tr r="L78" s="1"/>
      </tp>
    </main>
    <main first="rtdsrv.b407d698be1742e29c1e50286375b278">
      <tp t="s">
        <v>Bond76</v>
        <stp/>
        <stp>Bond76</stp>
        <stp>-786788509</stp>
        <tr r="L77" s="1"/>
      </tp>
      <tp t="s">
        <v>-lag84</v>
        <stp/>
        <stp>-lag84</stp>
        <stp>1129733578</stp>
        <tr r="W85" s="1"/>
      </tp>
      <tp t="s">
        <v>-lag94</v>
        <stp/>
        <stp>-lag94</stp>
        <stp>1129733594</stp>
        <tr r="W95" s="1"/>
      </tp>
      <tp t="s">
        <v>RedA16</v>
        <stp/>
        <stp>RedA16</stp>
        <stp>-921983858</stp>
        <tr r="H17" s="1"/>
      </tp>
    </main>
    <main first="rtdsrv.b407d698be1742e29c1e50286375b278">
      <tp t="s">
        <v>RedA79</v>
        <stp/>
        <stp>RedA79</stp>
        <stp>1288827168</stp>
        <tr r="H80" s="1"/>
      </tp>
    </main>
    <main first="rtdsrv.b407d698be1742e29c1e50286375b278">
      <tp t="s">
        <v>CleanPrice98</v>
        <stp/>
        <stp>CleanPrice98</stp>
        <stp>353006494</stp>
        <tr r="N99" s="1"/>
      </tp>
      <tp t="s">
        <v>CleanPrice88</v>
        <stp/>
        <stp>CleanPrice88</stp>
        <stp>353006495</stp>
        <tr r="N89" s="1"/>
      </tp>
    </main>
    <main first="rtdsrv.b407d698be1742e29c1e50286375b278">
      <tp t="s">
        <v>Coupon88</v>
        <stp/>
        <stp>Coupon88</stp>
        <stp>-1687901792</stp>
        <tr r="F89" s="1"/>
      </tp>
    </main>
    <main first="rtdsrv.b407d698be1742e29c1e50286375b278">
      <tp t="s">
        <v>NPV50</v>
        <stp/>
        <stp>NPV50</stp>
        <stp>-3223854</stp>
        <tr r="M51" s="1"/>
      </tp>
    </main>
    <main first="rtdsrv.b407d698be1742e29c1e50286375b278">
      <tp t="s">
        <v>Coupon52</v>
        <stp/>
        <stp>Coupon52</stp>
        <stp>-1454648402</stp>
        <tr r="F53" s="1"/>
      </tp>
    </main>
    <main first="rtdsrv.b407d698be1742e29c1e50286375b278">
      <tp t="s">
        <v>Coupon30</v>
        <stp/>
        <stp>Coupon30</stp>
        <stp>-1909347967</stp>
        <tr r="F31" s="1"/>
      </tp>
    </main>
    <main first="rtdsrv.b407d698be1742e29c1e50286375b278">
      <tp t="s">
        <v>Bond96</v>
        <stp/>
        <stp>Bond96</stp>
        <stp>-786791211</stp>
        <tr r="L97" s="1"/>
      </tp>
      <tp t="s">
        <v>Bond26</v>
        <stp/>
        <stp>Bond26</stp>
        <stp>-786789200</stp>
        <tr r="L27" s="1"/>
      </tp>
      <tp t="s">
        <v>RedA63</v>
        <stp/>
        <stp>RedA63</stp>
        <stp>-989962751</stp>
        <tr r="H64" s="1"/>
      </tp>
      <tp t="s">
        <v>RedA80</v>
        <stp/>
        <stp>RedA80</stp>
        <stp>-779007794</stp>
        <tr r="H81" s="1"/>
      </tp>
    </main>
    <main first="rtdsrv.b15d883a8a7949038d3259558de9230b">
      <tp>
        <v>266.24702918848249</v>
        <stp/>
        <stp>DirtyPrice98</stp>
        <stp/>
        <tr r="S99" s="1"/>
      </tp>
    </main>
    <main first="rtdsrv.b15d883a8a7949038d3259558de9230b">
      <tp>
        <v>268.8797726747502</v>
        <stp/>
        <stp>DirtyPrice99</stp>
        <stp/>
        <tr r="S100" s="1"/>
      </tp>
    </main>
    <main first="rtdsrv.b15d883a8a7949038d3259558de9230b">
      <tp>
        <v>252.4918010325415</v>
        <stp/>
        <stp>DirtyPrice92</stp>
        <stp/>
        <tr r="S93" s="1"/>
      </tp>
    </main>
    <main first="rtdsrv.b15d883a8a7949038d3259558de9230b">
      <tp>
        <v>255.00564230467856</v>
        <stp/>
        <stp>DirtyPrice93</stp>
        <stp/>
        <tr r="S94" s="1"/>
      </tp>
    </main>
    <main first="rtdsrv.b15d883a8a7949038d3259558de9230b">
      <tp>
        <v>248.26975354415089</v>
        <stp/>
        <stp>DirtyPrice90</stp>
        <stp/>
        <tr r="S91" s="1"/>
      </tp>
    </main>
    <main first="rtdsrv.b15d883a8a7949038d3259558de9230b">
      <tp>
        <v>250.55528662753056</v>
        <stp/>
        <stp>DirtyPrice91</stp>
        <stp/>
        <tr r="S92" s="1"/>
      </tp>
    </main>
    <main first="rtdsrv.b15d883a8a7949038d3259558de9230b">
      <tp>
        <v>261.3587501541308</v>
        <stp/>
        <stp>DirtyPrice96</stp>
        <stp/>
        <tr r="S97" s="1"/>
      </tp>
    </main>
    <main first="rtdsrv.b15d883a8a7949038d3259558de9230b">
      <tp>
        <v>263.71655502830157</v>
        <stp/>
        <stp>DirtyPrice97</stp>
        <stp/>
        <tr r="S98" s="1"/>
      </tp>
    </main>
    <main first="rtdsrv.b15d883a8a7949038d3259558de9230b">
      <tp>
        <v>256.98100068598529</v>
        <stp/>
        <stp>DirtyPrice94</stp>
        <stp/>
        <tr r="S95" s="1"/>
      </tp>
    </main>
    <main first="rtdsrv.b15d883a8a7949038d3259558de9230b">
      <tp>
        <v>258.96339543456531</v>
        <stp/>
        <stp>DirtyPrice95</stp>
        <stp/>
        <tr r="S96" s="1"/>
      </tp>
    </main>
    <main first="rtdsrv.b407d698be1742e29c1e50286375b278">
      <tp t="s">
        <v>CleanPrice78</v>
        <stp/>
        <stp>CleanPrice78</stp>
        <stp>353006508</stp>
        <tr r="N79" s="1"/>
      </tp>
      <tp t="s">
        <v>CleanPrice68</v>
        <stp/>
        <stp>CleanPrice68</stp>
        <stp>353006509</stp>
        <tr r="N69" s="1"/>
      </tp>
      <tp t="s">
        <v>CleanPrice18</v>
        <stp/>
        <stp>CleanPrice18</stp>
        <stp>353006502</stp>
        <tr r="N19" s="1"/>
      </tp>
      <tp t="s">
        <v>CleanPrice58</v>
        <stp/>
        <stp>CleanPrice58</stp>
        <stp>353006506</stp>
        <tr r="N59" s="1"/>
      </tp>
      <tp t="s">
        <v>CleanPrice48</v>
        <stp/>
        <stp>CleanPrice48</stp>
        <stp>353006507</stp>
        <tr r="N49" s="1"/>
      </tp>
      <tp t="s">
        <v>CleanPrice38</v>
        <stp/>
        <stp>CleanPrice38</stp>
        <stp>353006504</stp>
        <tr r="N39" s="1"/>
      </tp>
      <tp t="s">
        <v>CleanPrice28</v>
        <stp/>
        <stp>CleanPrice28</stp>
        <stp>353006505</stp>
        <tr r="N29" s="1"/>
      </tp>
    </main>
    <main first="rtdsrv.b407d698be1742e29c1e50286375b278">
      <tp t="s">
        <v>Coupon67</v>
        <stp/>
        <stp>Coupon67</stp>
        <stp>-2085872456</stp>
        <tr r="F68" s="1"/>
      </tp>
    </main>
    <main first="rtdsrv.b407d698be1742e29c1e50286375b278">
      <tp t="s">
        <v>Coupon39</v>
        <stp/>
        <stp>Coupon39</stp>
        <stp>-1552377397</stp>
        <tr r="F40" s="1"/>
      </tp>
    </main>
    <main first="rtdsrv.b407d698be1742e29c1e50286375b278">
      <tp t="s">
        <v>NPV40</v>
        <stp/>
        <stp>NPV40</stp>
        <stp>-3223853</stp>
        <tr r="M41" s="1"/>
      </tp>
    </main>
    <main first="rtdsrv.b407d698be1742e29c1e50286375b278">
      <tp t="s">
        <v>Coupon19</v>
        <stp/>
        <stp>Coupon19</stp>
        <stp>-1631287012</stp>
        <tr r="F20" s="1"/>
      </tp>
    </main>
    <main first="rtdsrv.b407d698be1742e29c1e50286375b278">
      <tp t="s">
        <v>Coupon68</v>
        <stp/>
        <stp>Coupon68</stp>
        <stp>-1198449968</stp>
        <tr r="F69" s="1"/>
      </tp>
    </main>
    <main first="rtdsrv.b407d698be1742e29c1e50286375b278">
      <tp t="s">
        <v>Coupon31</v>
        <stp/>
        <stp>Coupon31</stp>
        <stp>-1427160640</stp>
        <tr r="F32" s="1"/>
      </tp>
    </main>
    <main first="rtdsrv.b407d698be1742e29c1e50286375b278">
      <tp t="s">
        <v>Bond66</v>
        <stp/>
        <stp>Bond66</stp>
        <stp>-786792332</stp>
        <tr r="L67" s="1"/>
      </tp>
    </main>
    <main first="rtdsrv.b407d698be1742e29c1e50286375b278">
      <tp t="s">
        <v>Bond87</v>
        <stp/>
        <stp>Bond87</stp>
        <stp>-491494415</stp>
        <tr r="L88" s="1"/>
      </tp>
    </main>
    <main first="rtdsrv.b407d698be1742e29c1e50286375b278">
      <tp t="s">
        <v>-lag52</v>
        <stp/>
        <stp>-lag52</stp>
        <stp>1082361850</stp>
        <tr r="W53" s="1"/>
      </tp>
    </main>
    <main first="rtdsrv.b407d698be1742e29c1e50286375b278">
      <tp t="s">
        <v>-lag42</v>
        <stp/>
        <stp>-lag42</stp>
        <stp>1082361834</stp>
        <tr r="W43" s="1"/>
      </tp>
    </main>
    <main first="rtdsrv.b407d698be1742e29c1e50286375b278">
      <tp t="s">
        <v>-lag44</v>
        <stp/>
        <stp>-lag44</stp>
        <stp>1129733386</stp>
        <tr r="W45" s="1"/>
      </tp>
    </main>
    <main first="rtdsrv.b15d883a8a7949038d3259558de9230b">
      <tp>
        <v>244.23486217524169</v>
        <stp/>
        <stp>DirtyPrice88</stp>
        <stp/>
        <tr r="S89" s="1"/>
      </tp>
      <tp>
        <v>246.34164913383219</v>
        <stp/>
        <stp>DirtyPrice89</stp>
        <stp/>
        <tr r="S90" s="1"/>
      </tp>
    </main>
    <main first="rtdsrv.b15d883a8a7949038d3259558de9230b">
      <tp>
        <v>230.93877260504763</v>
        <stp/>
        <stp>DirtyPrice82</stp>
        <stp/>
        <tr r="S83" s="1"/>
      </tp>
    </main>
    <main first="rtdsrv.b15d883a8a7949038d3259558de9230b">
      <tp>
        <v>233.02203341472506</v>
        <stp/>
        <stp>DirtyPrice83</stp>
        <stp/>
        <tr r="S84" s="1"/>
      </tp>
    </main>
    <main first="rtdsrv.b15d883a8a7949038d3259558de9230b">
      <tp>
        <v>227.1911858465123</v>
        <stp/>
        <stp>DirtyPrice80</stp>
        <stp/>
        <tr r="S81" s="1"/>
      </tp>
    </main>
    <main first="rtdsrv.b15d883a8a7949038d3259558de9230b">
      <tp>
        <v>229.05302021614668</v>
        <stp/>
        <stp>DirtyPrice81</stp>
        <stp/>
        <tr r="S82" s="1"/>
      </tp>
    </main>
    <main first="rtdsrv.b15d883a8a7949038d3259558de9230b">
      <tp>
        <v>239.35611901574524</v>
        <stp/>
        <stp>DirtyPrice86</stp>
        <stp/>
        <tr r="S87" s="1"/>
      </tp>
    </main>
    <main first="rtdsrv.b15d883a8a7949038d3259558de9230b">
      <tp>
        <v>241.76348913650972</v>
        <stp/>
        <stp>DirtyPrice87</stp>
        <stp/>
        <tr r="S88" s="1"/>
      </tp>
    </main>
    <main first="rtdsrv.b407d698be1742e29c1e50286375b278">
      <tp t="s">
        <v>RedA9</v>
        <stp/>
        <stp>RedA9</stp>
        <stp>762592870</stp>
        <tr r="H10" s="1"/>
      </tp>
    </main>
    <main first="rtdsrv.b15d883a8a7949038d3259558de9230b">
      <tp>
        <v>235.25899536154191</v>
        <stp/>
        <stp>DirtyPrice84</stp>
        <stp/>
        <tr r="S85" s="1"/>
      </tp>
    </main>
    <main first="rtdsrv.b15d883a8a7949038d3259558de9230b">
      <tp>
        <v>237.36846766486485</v>
        <stp/>
        <stp>DirtyPrice85</stp>
        <stp/>
        <tr r="S86" s="1"/>
      </tp>
    </main>
    <main first="rtdsrv.b407d698be1742e29c1e50286375b278">
      <tp t="s">
        <v>NPV70</v>
        <stp/>
        <stp>NPV70</stp>
        <stp>-3223852</stp>
        <tr r="M71" s="1"/>
      </tp>
    </main>
    <main first="rtdsrv.b407d698be1742e29c1e50286375b278">
      <tp t="s">
        <v>Coupon46</v>
        <stp/>
        <stp>Coupon46</stp>
        <stp>-1430274283</stp>
        <tr r="F47" s="1"/>
      </tp>
    </main>
    <main first="rtdsrv.b407d698be1742e29c1e50286375b278">
      <tp t="s">
        <v>Coupon69</v>
        <stp/>
        <stp>Coupon69</stp>
        <stp>-2136759411</stp>
        <tr r="F70" s="1"/>
      </tp>
    </main>
    <main first="rtdsrv.b407d698be1742e29c1e50286375b278">
      <tp t="s">
        <v>Bond97</v>
        <stp/>
        <stp>Bond97</stp>
        <stp>-491494784</stp>
        <tr r="L98" s="1"/>
      </tp>
      <tp t="s">
        <v>Bond57</v>
        <stp/>
        <stp>Bond57</stp>
        <stp>-491491764</stp>
        <tr r="L58" s="1"/>
      </tp>
      <tp t="s">
        <v>Bond16</v>
        <stp/>
        <stp>Bond16</stp>
        <stp>-786789027</stp>
        <tr r="L17" s="1"/>
      </tp>
      <tp t="s">
        <v>RedA85</v>
        <stp/>
        <stp>RedA85</stp>
        <stp>99663190</stp>
        <tr r="H86" s="1"/>
      </tp>
      <tp t="s">
        <v>RedA64</v>
        <stp/>
        <stp>RedA64</stp>
        <stp>1209737561</stp>
        <tr r="H65" s="1"/>
      </tp>
    </main>
    <main first="rtdsrv.b407d698be1742e29c1e50286375b278">
      <tp t="s">
        <v>RedA66</v>
        <stp/>
        <stp>RedA66</stp>
        <stp>1184303853</stp>
        <tr r="H67" s="1"/>
      </tp>
    </main>
    <main first="rtdsrv.b407d698be1742e29c1e50286375b278">
      <tp t="s">
        <v>RedA41</v>
        <stp/>
        <stp>RedA41</stp>
        <stp>1808472480</stp>
        <tr r="H42" s="1"/>
      </tp>
    </main>
    <main first="rtdsrv.b407d698be1742e29c1e50286375b278">
      <tp t="s">
        <v>Coupon99</v>
        <stp/>
        <stp>Coupon99</stp>
        <stp>-1706274518</stp>
        <tr r="F100" s="1"/>
      </tp>
    </main>
    <main first="rtdsrv.b407d698be1742e29c1e50286375b278">
      <tp t="s">
        <v>NPV60</v>
        <stp/>
        <stp>NPV60</stp>
        <stp>-3223851</stp>
        <tr r="M61" s="1"/>
      </tp>
    </main>
    <main first="rtdsrv.b407d698be1742e29c1e50286375b278">
      <tp t="s">
        <v>Coupon25</v>
        <stp/>
        <stp>Coupon25</stp>
        <stp>-2004798769</stp>
        <tr r="F26" s="1"/>
      </tp>
      <tp t="s">
        <v>Coupon18</v>
        <stp/>
        <stp>Coupon18</stp>
        <stp>-1304983781</stp>
        <tr r="F19" s="1"/>
      </tp>
    </main>
    <main first="rtdsrv.b407d698be1742e29c1e50286375b278">
      <tp t="s">
        <v>Coupon57</v>
        <stp/>
        <stp>Coupon57</stp>
        <stp>-1284669779</stp>
        <tr r="F58" s="1"/>
      </tp>
    </main>
    <main first="rtdsrv.b407d698be1742e29c1e50286375b278">
      <tp t="s">
        <v>Coupon17</v>
        <stp/>
        <stp>Coupon17</stp>
        <stp>-1771114251</stp>
        <tr r="F18" s="1"/>
      </tp>
    </main>
    <main first="rtdsrv.b407d698be1742e29c1e50286375b278">
      <tp t="s">
        <v>Bond56</v>
        <stp/>
        <stp>Bond56</stp>
        <stp>-786792191</stp>
        <tr r="L57" s="1"/>
      </tp>
    </main>
    <main first="rtdsrv.b407d698be1742e29c1e50286375b278">
      <tp t="s">
        <v>RedA25</v>
        <stp/>
        <stp>RedA25</stp>
        <stp>2144906910</stp>
        <tr r="H26" s="1"/>
      </tp>
    </main>
    <main first="rtdsrv.b407d698be1742e29c1e50286375b278">
      <tp t="s">
        <v>Yield20</v>
        <stp/>
        <stp>Yield20</stp>
        <stp>-3223855</stp>
        <tr r="P21" s="1"/>
      </tp>
    </main>
    <main first="rtdsrv.b407d698be1742e29c1e50286375b278">
      <tp t="s">
        <v>Bond73</v>
        <stp/>
        <stp>Bond73</stp>
        <stp>-1239829118</stp>
        <tr r="L74" s="1"/>
      </tp>
    </main>
    <main first="rtdsrv.b407d698be1742e29c1e50286375b278">
      <tp t="s">
        <v>Bond23</v>
        <stp/>
        <stp>Bond23</stp>
        <stp>-1239830193</stp>
        <tr r="L24" s="1"/>
      </tp>
    </main>
    <main first="rtdsrv.b15d883a8a7949038d3259558de9230b">
      <tp>
        <v>107.90356105222858</v>
        <stp/>
        <stp>CleanPrice2</stp>
        <stp/>
        <tr r="R3" s="1"/>
      </tp>
    </main>
    <main first="rtdsrv.b15d883a8a7949038d3259558de9230b">
      <tp>
        <v>109.07050900328147</v>
        <stp/>
        <stp>CleanPrice3</stp>
        <stp/>
        <tr r="R4" s="1"/>
      </tp>
    </main>
    <main first="rtdsrv.b15d883a8a7949038d3259558de9230b">
      <tp>
        <v>106.78218636104771</v>
        <stp/>
        <stp>CleanPrice1</stp>
        <stp/>
        <tr r="R2" s="1"/>
      </tp>
    </main>
    <main first="rtdsrv.b15d883a8a7949038d3259558de9230b">
      <tp>
        <v>112.22293771708937</v>
        <stp/>
        <stp>CleanPrice6</stp>
        <stp/>
        <tr r="R7" s="1"/>
      </tp>
    </main>
    <main first="rtdsrv.b15d883a8a7949038d3259558de9230b">
      <tp>
        <v>113.53559807542965</v>
        <stp/>
        <stp>CleanPrice7</stp>
        <stp/>
        <tr r="R8" s="1"/>
      </tp>
    </main>
    <main first="rtdsrv.b15d883a8a7949038d3259558de9230b">
      <tp>
        <v>110.48283425990535</v>
        <stp/>
        <stp>CleanPrice4</stp>
        <stp/>
        <tr r="R5" s="1"/>
      </tp>
    </main>
    <main first="rtdsrv.b15d883a8a7949038d3259558de9230b">
      <tp>
        <v>111.34311315086698</v>
        <stp/>
        <stp>CleanPrice5</stp>
        <stp/>
        <tr r="R6" s="1"/>
      </tp>
    </main>
    <main first="rtdsrv.b15d883a8a7949038d3259558de9230b">
      <tp>
        <v>114.36679161075587</v>
        <stp/>
        <stp>CleanPrice8</stp>
        <stp/>
        <tr r="R9" s="1"/>
      </tp>
    </main>
    <main first="rtdsrv.b15d883a8a7949038d3259558de9230b">
      <tp>
        <v>115.7607424782352</v>
        <stp/>
        <stp>CleanPrice9</stp>
        <stp/>
        <tr r="R10" s="1"/>
      </tp>
    </main>
    <main first="rtdsrv.b407d698be1742e29c1e50286375b278">
      <tp t="s">
        <v>Bond88</v>
        <stp/>
        <stp>Bond88</stp>
        <stp>456618156</stp>
        <tr r="L89" s="1"/>
      </tp>
    </main>
    <main first="rtdsrv.b407d698be1742e29c1e50286375b278">
      <tp t="s">
        <v>DirtyPrice100</v>
        <stp/>
        <stp>DirtyPrice100</stp>
        <stp>1892142494</stp>
        <tr r="O101" s="1"/>
      </tp>
    </main>
    <main first="rtdsrv.b407d698be1742e29c1e50286375b278">
      <tp t="s">
        <v>DirtyPrice9</v>
        <stp/>
        <stp>DirtyPrice9</stp>
        <stp>35747926</stp>
        <tr r="O10" s="1"/>
      </tp>
      <tp t="s">
        <v>DirtyPrice8</v>
        <stp/>
        <stp>DirtyPrice8</stp>
        <stp>35747927</stp>
        <tr r="O9" s="1"/>
      </tp>
    </main>
    <main first="rtdsrv.b407d698be1742e29c1e50286375b278">
      <tp t="s">
        <v>DirtyPrice7</v>
        <stp/>
        <stp>DirtyPrice7</stp>
        <stp>35747940</stp>
        <tr r="O8" s="1"/>
      </tp>
      <tp t="s">
        <v>DirtyPrice1</v>
        <stp/>
        <stp>DirtyPrice1</stp>
        <stp>35747934</stp>
        <tr r="O2" s="1"/>
      </tp>
      <tp t="s">
        <v>DirtyPrice6</v>
        <stp/>
        <stp>DirtyPrice6</stp>
        <stp>35747941</stp>
        <tr r="O7" s="1"/>
      </tp>
      <tp t="s">
        <v>DirtyPrice2</v>
        <stp/>
        <stp>DirtyPrice2</stp>
        <stp>35747937</stp>
        <tr r="O3" s="1"/>
      </tp>
      <tp t="s">
        <v>DirtyPrice3</v>
        <stp/>
        <stp>DirtyPrice3</stp>
        <stp>35747936</stp>
        <tr r="O4" s="1"/>
      </tp>
      <tp t="s">
        <v>DirtyPrice4</v>
        <stp/>
        <stp>DirtyPrice4</stp>
        <stp>35747939</stp>
        <tr r="O5" s="1"/>
      </tp>
      <tp t="s">
        <v>DirtyPrice5</v>
        <stp/>
        <stp>DirtyPrice5</stp>
        <stp>35747938</stp>
        <tr r="O6" s="1"/>
      </tp>
      <tp t="s">
        <v>-lag30</v>
        <stp/>
        <stp>-lag30</stp>
        <stp>-1112443974</stp>
        <tr r="W31" s="1"/>
      </tp>
      <tp t="s">
        <v>Coupon70</v>
        <stp/>
        <stp>Coupon70</stp>
        <stp>-38917713</stp>
        <tr r="F71" s="1"/>
      </tp>
    </main>
    <main first="rtdsrv.b407d698be1742e29c1e50286375b278">
      <tp t="s">
        <v>Coupon63</v>
        <stp/>
        <stp>Coupon63</stp>
        <stp>385339929</stp>
        <tr r="F64" s="1"/>
      </tp>
    </main>
    <main first="rtdsrv.b407d698be1742e29c1e50286375b278">
      <tp t="s">
        <v>-lag20</v>
        <stp/>
        <stp>-lag20</stp>
        <stp>-1112443990</stp>
        <tr r="W21" s="1"/>
      </tp>
    </main>
    <main first="rtdsrv.b407d698be1742e29c1e50286375b278">
      <tp t="s">
        <v>Yield30</v>
        <stp/>
        <stp>Yield30</stp>
        <stp>-3223856</stp>
        <tr r="P31" s="1"/>
      </tp>
    </main>
    <main first="rtdsrv.b407d698be1742e29c1e50286375b278">
      <tp t="s">
        <v>RedA21</v>
        <stp/>
        <stp>RedA21</stp>
        <stp>483821692</stp>
        <tr r="H22" s="1"/>
      </tp>
      <tp t="s">
        <v>RedA33</v>
        <stp/>
        <stp>RedA33</stp>
        <stp>654560349</stp>
        <tr r="H34" s="1"/>
      </tp>
      <tp t="s">
        <v>-lag96</v>
        <stp/>
        <stp>-lag96</stp>
        <stp>379642234</stp>
        <tr r="W97" s="1"/>
      </tp>
      <tp t="s">
        <v>-lag86</v>
        <stp/>
        <stp>-lag86</stp>
        <stp>379642218</stp>
        <tr r="W87" s="1"/>
      </tp>
      <tp t="s">
        <v>Bond15</v>
        <stp/>
        <stp>Bond15</stp>
        <stp>743270834</stp>
        <tr r="L16" s="1"/>
      </tp>
      <tp t="s">
        <v>Bond98</v>
        <stp/>
        <stp>Bond98</stp>
        <stp>456622011</stp>
        <tr r="L99" s="1"/>
      </tp>
      <tp t="s">
        <v>Bond89</v>
        <stp/>
        <stp>Bond89</stp>
        <stp>760010775</stp>
        <tr r="L90" s="1"/>
      </tp>
      <tp t="s">
        <v>Bond58</v>
        <stp/>
        <stp>Bond58</stp>
        <stp>456621031</stp>
        <tr r="L59" s="1"/>
      </tp>
      <tp t="s">
        <v>Bond79</v>
        <stp/>
        <stp>Bond79</stp>
        <stp>760014740</stp>
        <tr r="L80" s="1"/>
      </tp>
    </main>
    <main first="rtdsrv.b15d883a8a7949038d3259558de9230b">
      <tp>
        <v>3.6512883710861206E-2</v>
        <stp/>
        <stp>Yield10</stp>
        <stp/>
        <tr r="T11" s="1"/>
      </tp>
    </main>
    <main first="rtdsrv.b15d883a8a7949038d3259558de9230b">
      <tp>
        <v>3.650787129402161E-2</v>
        <stp/>
        <stp>Yield11</stp>
        <stp/>
        <tr r="T12" s="1"/>
      </tp>
    </main>
    <main first="rtdsrv.b15d883a8a7949038d3259558de9230b">
      <tp>
        <v>3.6508078350343039E-2</v>
        <stp/>
        <stp>Yield12</stp>
        <stp/>
        <tr r="T13" s="1"/>
      </tp>
      <tp>
        <v>3.6513496160507204E-2</v>
        <stp/>
        <stp>Yield13</stp>
        <stp/>
        <tr r="T14" s="1"/>
      </tp>
    </main>
    <main first="rtdsrv.b15d883a8a7949038d3259558de9230b">
      <tp>
        <v>3.6512077856063842E-2</v>
        <stp/>
        <stp>Yield14</stp>
        <stp/>
        <tr r="T15" s="1"/>
      </tp>
      <tp>
        <v>3.6510562849044803E-2</v>
        <stp/>
        <stp>Yield15</stp>
        <stp/>
        <tr r="T16" s="1"/>
      </tp>
      <tp>
        <v>3.6511143437825758E-2</v>
        <stp/>
        <stp>Yield16</stp>
        <stp/>
        <tr r="T17" s="1"/>
      </tp>
    </main>
    <main first="rtdsrv.b15d883a8a7949038d3259558de9230b">
      <tp>
        <v>3.6517767190933227E-2</v>
        <stp/>
        <stp>Yield17</stp>
        <stp/>
        <tr r="T18" s="1"/>
      </tp>
    </main>
    <main first="rtdsrv.b15d883a8a7949038d3259558de9230b">
      <tp>
        <v>3.6515591382980349E-2</v>
        <stp/>
        <stp>Yield18</stp>
        <stp/>
        <tr r="T19" s="1"/>
      </tp>
    </main>
    <main first="rtdsrv.b15d883a8a7949038d3259558de9230b">
      <tp>
        <v>3.6522296094894414E-2</v>
        <stp/>
        <stp>Yield19</stp>
        <stp/>
        <tr r="T20" s="1"/>
      </tp>
    </main>
    <main first="rtdsrv.b407d698be1742e29c1e50286375b278">
      <tp t="s">
        <v>-lag50</v>
        <stp/>
        <stp>-lag50</stp>
        <stp>-1112443814</stp>
        <tr r="W51" s="1"/>
      </tp>
    </main>
    <main first="rtdsrv.b407d698be1742e29c1e50286375b278">
      <tp t="s">
        <v>-lag40</v>
        <stp/>
        <stp>-lag40</stp>
        <stp>-1112443830</stp>
        <tr r="W41" s="1"/>
      </tp>
      <tp t="s">
        <v>Coupon97</v>
        <stp/>
        <stp>Coupon97</stp>
        <stp>889528098</stp>
        <tr r="F98" s="1"/>
      </tp>
      <tp t="s">
        <v>-lag80</v>
        <stp/>
        <stp>-lag80</stp>
        <stp>-1112443894</stp>
        <tr r="W81" s="1"/>
      </tp>
    </main>
    <main first="rtdsrv.b407d698be1742e29c1e50286375b278">
      <tp t="s">
        <v>-lag90</v>
        <stp/>
        <stp>-lag90</stp>
        <stp>-1112443878</stp>
        <tr r="W91" s="1"/>
      </tp>
    </main>
    <main first="rtdsrv.b407d698be1742e29c1e50286375b278">
      <tp t="s">
        <v>Coupon48</v>
        <stp/>
        <stp>Coupon48</stp>
        <stp>114768204</stp>
        <tr r="F49" s="1"/>
      </tp>
    </main>
    <main first="rtdsrv.b407d698be1742e29c1e50286375b278">
      <tp t="s">
        <v>Bond63</v>
        <stp/>
        <stp>Bond63</stp>
        <stp>-1239829325</stp>
        <tr r="L64" s="1"/>
      </tp>
    </main>
    <main first="rtdsrv.b407d698be1742e29c1e50286375b278">
      <tp t="s">
        <v>Bond93</v>
        <stp/>
        <stp>Bond93</stp>
        <stp>-1239822380</stp>
        <tr r="L94" s="1"/>
      </tp>
    </main>
    <main first="rtdsrv.b407d698be1742e29c1e50286375b278">
      <tp t="s">
        <v>Bond21</v>
        <stp/>
        <stp>Bond21</stp>
        <stp>-1443489959</stp>
        <tr r="L22" s="1"/>
      </tp>
    </main>
    <main first="rtdsrv.b407d698be1742e29c1e50286375b278">
      <tp t="s">
        <v>-lag16</v>
        <stp/>
        <stp>-lag16</stp>
        <stp>379642106</stp>
        <tr r="W17" s="1"/>
      </tp>
      <tp t="s">
        <v>-lag83</v>
        <stp/>
        <stp>-lag83</stp>
        <stp>974868986</stp>
        <tr r="W84" s="1"/>
      </tp>
      <tp t="s">
        <v>RedA95</v>
        <stp/>
        <stp>RedA95</stp>
        <stp>123079160</stp>
        <tr r="H96" s="1"/>
      </tp>
      <tp t="s">
        <v>Bond38</v>
        <stp/>
        <stp>Bond38</stp>
        <stp>456623365</stp>
        <tr r="L39" s="1"/>
      </tp>
      <tp t="s">
        <v>Bond29</v>
        <stp/>
        <stp>Bond29</stp>
        <stp>760013473</stp>
        <tr r="L30" s="1"/>
      </tp>
      <tp t="s">
        <v>Bond48</v>
        <stp/>
        <stp>Bond48</stp>
        <stp>456621304</stp>
        <tr r="L49" s="1"/>
      </tp>
    </main>
    <main first="rtdsrv.b407d698be1742e29c1e50286375b278">
      <tp t="s">
        <v>RefDate</v>
        <stp/>
        <stp>RefDate</stp>
        <stp>-569911532</stp>
        <tr r="A2" s="1"/>
      </tp>
    </main>
    <main first="rtdsrv.b15d883a8a7949038d3259558de9230b">
      <tp>
        <v>3.6526889467239386E-2</v>
        <stp/>
        <stp>Yield20</stp>
        <stp/>
        <tr r="T21" s="1"/>
      </tp>
    </main>
    <main first="rtdsrv.b15d883a8a7949038d3259558de9230b">
      <tp>
        <v>3.6530064535140995E-2</v>
        <stp/>
        <stp>Yield21</stp>
        <stp/>
        <tr r="T22" s="1"/>
      </tp>
    </main>
    <main first="rtdsrv.b15d883a8a7949038d3259558de9230b">
      <tp>
        <v>3.6534279167747027E-2</v>
        <stp/>
        <stp>Yield22</stp>
        <stp/>
        <tr r="T23" s="1"/>
      </tp>
      <tp>
        <v>3.6532242507664486E-2</v>
        <stp/>
        <stp>Yield23</stp>
        <stp/>
        <tr r="T24" s="1"/>
      </tp>
      <tp>
        <v>3.6525358343124391E-2</v>
        <stp/>
        <stp>Yield24</stp>
        <stp/>
        <tr r="T25" s="1"/>
      </tp>
    </main>
    <main first="rtdsrv.b15d883a8a7949038d3259558de9230b">
      <tp>
        <v>3.6533915078953441E-2</v>
        <stp/>
        <stp>Yield25</stp>
        <stp/>
        <tr r="T26" s="1"/>
      </tp>
      <tp>
        <v>3.654253916740418E-2</v>
        <stp/>
        <stp>Yield26</stp>
        <stp/>
        <tr r="T27" s="1"/>
      </tp>
    </main>
    <main first="rtdsrv.b15d883a8a7949038d3259558de9230b">
      <tp>
        <v>3.6536479139328004E-2</v>
        <stp/>
        <stp>Yield27</stp>
        <stp/>
        <tr r="T28" s="1"/>
      </tp>
    </main>
    <main first="rtdsrv.b15d883a8a7949038d3259558de9230b">
      <tp>
        <v>3.6534305555216209E-2</v>
        <stp/>
        <stp>Yield28</stp>
        <stp/>
        <tr r="T29" s="1"/>
      </tp>
    </main>
    <main first="rtdsrv.b15d883a8a7949038d3259558de9230b">
      <tp>
        <v>3.6528372240066533E-2</v>
        <stp/>
        <stp>Yield29</stp>
        <stp/>
        <tr r="T30" s="1"/>
      </tp>
    </main>
    <main first="rtdsrv.b407d698be1742e29c1e50286375b278">
      <tp t="s">
        <v>Yield23</v>
        <stp/>
        <stp>Yield23</stp>
        <stp>-1569307796</stp>
        <tr r="P24" s="1"/>
      </tp>
      <tp t="s">
        <v>Yield33</v>
        <stp/>
        <stp>Yield33</stp>
        <stp>-1569307797</stp>
        <tr r="P34" s="1"/>
      </tp>
      <tp t="s">
        <v>Yield13</v>
        <stp/>
        <stp>Yield13</stp>
        <stp>-1569307799</stp>
        <tr r="P14" s="1"/>
      </tp>
      <tp t="s">
        <v>Yield63</v>
        <stp/>
        <stp>Yield63</stp>
        <stp>-1569307792</stp>
        <tr r="P64" s="1"/>
      </tp>
      <tp t="s">
        <v>Yield73</v>
        <stp/>
        <stp>Yield73</stp>
        <stp>-1569307793</stp>
        <tr r="P74" s="1"/>
      </tp>
      <tp t="s">
        <v>Yield43</v>
        <stp/>
        <stp>Yield43</stp>
        <stp>-1569307794</stp>
        <tr r="P44" s="1"/>
      </tp>
      <tp t="s">
        <v>Yield53</v>
        <stp/>
        <stp>Yield53</stp>
        <stp>-1569307795</stp>
        <tr r="P54" s="1"/>
      </tp>
      <tp t="s">
        <v>Coupon78</v>
        <stp/>
        <stp>Coupon78</stp>
        <stp>446006317</stp>
        <tr r="F79" s="1"/>
      </tp>
    </main>
    <main first="rtdsrv.b407d698be1742e29c1e50286375b278">
      <tp t="s">
        <v>Yield10</v>
        <stp/>
        <stp>Yield10</stp>
        <stp>-3223858</stp>
        <tr r="P11" s="1"/>
      </tp>
    </main>
    <main first="rtdsrv.b407d698be1742e29c1e50286375b278">
      <tp t="s">
        <v>Bond42</v>
        <stp/>
        <stp>Bond42</stp>
        <stp>-1413866842</stp>
        <tr r="L43" s="1"/>
      </tp>
    </main>
    <main first="rtdsrv.b407d698be1742e29c1e50286375b278">
      <tp t="s">
        <v>Bond82</v>
        <stp/>
        <stp>Bond82</stp>
        <stp>-1413867878</stp>
        <tr r="L83" s="1"/>
      </tp>
      <tp t="s">
        <v>Coupon100</v>
        <stp/>
        <stp>Coupon100</stp>
        <stp>-83420058</stp>
        <tr r="F101" s="1"/>
      </tp>
    </main>
    <main first="rtdsrv.b407d698be1742e29c1e50286375b278">
      <tp t="s">
        <v>Bond51</v>
        <stp/>
        <stp>Bond51</stp>
        <stp>-1443491830</stp>
        <tr r="L52" s="1"/>
      </tp>
    </main>
    <main first="rtdsrv.b407d698be1742e29c1e50286375b278">
      <tp t="s">
        <v>-lag46</v>
        <stp/>
        <stp>-lag46</stp>
        <stp>379642026</stp>
        <tr r="W47" s="1"/>
      </tp>
      <tp t="s">
        <v>-lag76</v>
        <stp/>
        <stp>-lag76</stp>
        <stp>379642074</stp>
        <tr r="W77" s="1"/>
      </tp>
      <tp t="s">
        <v>-lag56</v>
        <stp/>
        <stp>-lag56</stp>
        <stp>379642042</stp>
        <tr r="W57" s="1"/>
      </tp>
      <tp t="s">
        <v>-lag66</v>
        <stp/>
        <stp>-lag66</stp>
        <stp>379642058</stp>
        <tr r="W67" s="1"/>
      </tp>
      <tp t="s">
        <v>-lag73</v>
        <stp/>
        <stp>-lag73</stp>
        <stp>974868842</stp>
        <tr r="W74" s="1"/>
      </tp>
      <tp t="s">
        <v>Bond69</v>
        <stp/>
        <stp>Bond69</stp>
        <stp>760014565</stp>
        <tr r="L70" s="1"/>
      </tp>
      <tp t="s">
        <v>-lag53</v>
        <stp/>
        <stp>-lag53</stp>
        <stp>974868810</stp>
        <tr r="W54" s="1"/>
      </tp>
      <tp t="s">
        <v>-lag63</v>
        <stp/>
        <stp>-lag63</stp>
        <stp>974868826</stp>
        <tr r="W64" s="1"/>
      </tp>
    </main>
    <main first="rtdsrv.b15d883a8a7949038d3259558de9230b">
      <tp>
        <v>3.6531406124024071E-2</v>
        <stp/>
        <stp>Yield30</stp>
        <stp/>
        <tr r="T31" s="1"/>
      </tp>
    </main>
    <main first="rtdsrv.b15d883a8a7949038d3259558de9230b">
      <tp>
        <v>3.6531655079433727E-2</v>
        <stp/>
        <stp>Yield31</stp>
        <stp/>
        <tr r="T32" s="1"/>
      </tp>
    </main>
    <main first="rtdsrv.b15d883a8a7949038d3259558de9230b">
      <tp>
        <v>3.6530725336074828E-2</v>
        <stp/>
        <stp>Yield32</stp>
        <stp/>
        <tr r="T33" s="1"/>
      </tp>
    </main>
    <main first="rtdsrv.b15d883a8a7949038d3259558de9230b">
      <tp>
        <v>3.6532996699755904E-2</v>
        <stp/>
        <stp>Yield33</stp>
        <stp/>
        <tr r="T34" s="1"/>
      </tp>
    </main>
    <main first="rtdsrv.b15d883a8a7949038d3259558de9230b">
      <tp>
        <v>3.6528404474258432E-2</v>
        <stp/>
        <stp>Yield34</stp>
        <stp/>
        <tr r="T35" s="1"/>
      </tp>
    </main>
    <main first="rtdsrv.b15d883a8a7949038d3259558de9230b">
      <tp>
        <v>3.6523972272872927E-2</v>
        <stp/>
        <stp>Yield35</stp>
        <stp/>
        <tr r="T36" s="1"/>
      </tp>
      <tp>
        <v>3.652371439933777E-2</v>
        <stp/>
        <stp>Yield36</stp>
        <stp/>
        <tr r="T37" s="1"/>
      </tp>
    </main>
    <main first="rtdsrv.b15d883a8a7949038d3259558de9230b">
      <tp>
        <v>3.6520007467269903E-2</v>
        <stp/>
        <stp>Yield37</stp>
        <stp/>
        <tr r="T38" s="1"/>
      </tp>
      <tp>
        <v>3.6524778127670292E-2</v>
        <stp/>
        <stp>Yield38</stp>
        <stp/>
        <tr r="T39" s="1"/>
      </tp>
    </main>
    <main first="rtdsrv.b15d883a8a7949038d3259558de9230b">
      <tp>
        <v>3.6530096769332887E-2</v>
        <stp/>
        <stp>Yield39</stp>
        <stp/>
        <tr r="T40" s="1"/>
      </tp>
    </main>
    <main first="rtdsrv.b407d698be1742e29c1e50286375b278">
      <tp t="s">
        <v>Coupon36</v>
        <stp/>
        <stp>Coupon36</stp>
        <stp>928072294</stp>
        <tr r="F37" s="1"/>
      </tp>
    </main>
    <main first="rtdsrv.b407d698be1742e29c1e50286375b278">
      <tp t="s">
        <v>-lag31</v>
        <stp/>
        <stp>-lag31</stp>
        <stp>-1760899830</stp>
        <tr r="W32" s="1"/>
      </tp>
    </main>
    <main first="rtdsrv.b407d698be1742e29c1e50286375b278">
      <tp t="s">
        <v>Coupon81</v>
        <stp/>
        <stp>Coupon81</stp>
        <stp>358284555</stp>
        <tr r="F82" s="1"/>
      </tp>
    </main>
    <main first="rtdsrv.b407d698be1742e29c1e50286375b278">
      <tp t="s">
        <v>Yield60</v>
        <stp/>
        <stp>Yield60</stp>
        <stp>-3223851</stp>
        <tr r="P61" s="1"/>
      </tp>
    </main>
    <main first="rtdsrv.b407d698be1742e29c1e50286375b278">
      <tp t="s">
        <v>RedA82</v>
        <stp/>
        <stp>RedA82</stp>
        <stp>800440361</stp>
        <tr r="H83" s="1"/>
      </tp>
      <tp t="s">
        <v>RedA83</v>
        <stp/>
        <stp>RedA83</stp>
        <stp>485357774</stp>
        <tr r="H84" s="1"/>
      </tp>
      <tp t="s">
        <v>Bond19</v>
        <stp/>
        <stp>Bond19</stp>
        <stp>760013230</stp>
        <tr r="L20" s="1"/>
      </tp>
    </main>
    <main first="rtdsrv.b15d883a8a7949038d3259558de9230b">
      <tp>
        <v>254.51747398565382</v>
        <stp/>
        <stp>-lag95</stp>
        <stp/>
        <tr r="X96" s="1"/>
      </tp>
    </main>
    <main first="rtdsrv.b15d883a8a7949038d3259558de9230b">
      <tp>
        <v>252.30271133209374</v>
        <stp/>
        <stp>-lag94</stp>
        <stp/>
        <tr r="X95" s="1"/>
      </tp>
    </main>
    <main first="rtdsrv.b15d883a8a7949038d3259558de9230b">
      <tp>
        <v>258.77579015515033</v>
        <stp/>
        <stp>-lag97</stp>
        <stp/>
        <tr r="X98" s="1"/>
      </tp>
    </main>
    <main first="rtdsrv.b15d883a8a7949038d3259558de9230b">
      <tp>
        <v>256.45045922178224</v>
        <stp/>
        <stp>-lag96</stp>
        <stp/>
        <tr r="X97" s="1"/>
      </tp>
    </main>
    <main first="rtdsrv.b15d883a8a7949038d3259558de9230b">
      <tp>
        <v>246.29446958306511</v>
        <stp/>
        <stp>-lag91</stp>
        <stp/>
        <tr r="X92" s="1"/>
      </tp>
      <tp>
        <v>244.28239168639587</v>
        <stp/>
        <stp>-lag90</stp>
        <stp/>
        <tr r="X91" s="1"/>
      </tp>
      <tp>
        <v>250.43534798645777</v>
        <stp/>
        <stp>-lag93</stp>
        <stp/>
        <tr r="X94" s="1"/>
      </tp>
    </main>
    <main first="rtdsrv.b15d883a8a7949038d3259558de9230b">
      <tp>
        <v>248.57754174766922</v>
        <stp/>
        <stp>-lag92</stp>
        <stp/>
        <tr r="X93" s="1"/>
      </tp>
    </main>
    <main first="rtdsrv.b15d883a8a7949038d3259558de9230b">
      <tp>
        <v>263.88269758141178</v>
        <stp/>
        <stp>-lag99</stp>
        <stp/>
        <tr r="X100" s="1"/>
      </tp>
      <tp>
        <v>261.32527065957095</v>
        <stp/>
        <stp>-lag98</stp>
        <stp/>
        <tr r="X99" s="1"/>
      </tp>
    </main>
    <main first="rtdsrv.b15d883a8a7949038d3259558de9230b">
      <tp>
        <v>3.6526534891128545E-2</v>
        <stp/>
        <stp>Yield40</stp>
        <stp/>
        <tr r="T41" s="1"/>
      </tp>
    </main>
    <main first="rtdsrv.b15d883a8a7949038d3259558de9230b">
      <tp>
        <v>3.6530274057388311E-2</v>
        <stp/>
        <stp>Yield41</stp>
        <stp/>
        <tr r="T42" s="1"/>
      </tp>
    </main>
    <main first="rtdsrv.b15d883a8a7949038d3259558de9230b">
      <tp>
        <v>3.6534786844253549E-2</v>
        <stp/>
        <stp>Yield42</stp>
        <stp/>
        <tr r="T43" s="1"/>
      </tp>
      <tp>
        <v>3.6532771601123018E-2</v>
        <stp/>
        <stp>Yield43</stp>
        <stp/>
        <tr r="T44" s="1"/>
      </tp>
      <tp>
        <v>3.6539702558517455E-2</v>
        <stp/>
        <stp>Yield44</stp>
        <stp/>
        <tr r="T45" s="1"/>
      </tp>
      <tp>
        <v>3.6543006563186646E-2</v>
        <stp/>
        <stp>Yield45</stp>
        <stp/>
        <tr r="T46" s="1"/>
      </tp>
      <tp>
        <v>3.6541797780990606E-2</v>
        <stp/>
        <stp>Yield46</stp>
        <stp/>
        <tr r="T47" s="1"/>
      </tp>
    </main>
    <main first="rtdsrv.b15d883a8a7949038d3259558de9230b">
      <tp>
        <v>3.6548776483535772E-2</v>
        <stp/>
        <stp>Yield47</stp>
        <stp/>
        <tr r="T48" s="1"/>
      </tp>
    </main>
    <main first="rtdsrv.b15d883a8a7949038d3259558de9230b">
      <tp>
        <v>3.6555739068984995E-2</v>
        <stp/>
        <stp>Yield48</stp>
        <stp/>
        <tr r="T49" s="1"/>
      </tp>
    </main>
    <main first="rtdsrv.b15d883a8a7949038d3259558de9230b">
      <tp>
        <v>3.655578742027283E-2</v>
        <stp/>
        <stp>Yield49</stp>
        <stp/>
        <tr r="T50" s="1"/>
      </tp>
    </main>
    <main first="rtdsrv.b407d698be1742e29c1e50286375b278">
      <tp t="s">
        <v>-lag57</v>
        <stp/>
        <stp>-lag57</stp>
        <stp>-1069958646</stp>
        <tr r="W58" s="1"/>
      </tp>
    </main>
    <main first="rtdsrv.b407d698be1742e29c1e50286375b278">
      <tp t="s">
        <v>-lag67</v>
        <stp/>
        <stp>-lag67</stp>
        <stp>-1069958630</stp>
        <tr r="W68" s="1"/>
      </tp>
      <tp t="s">
        <v>Coupon12</v>
        <stp/>
        <stp>Coupon12</stp>
        <stp>641502818</stp>
        <tr r="F13" s="1"/>
      </tp>
    </main>
    <main first="rtdsrv.b407d698be1742e29c1e50286375b278">
      <tp t="s">
        <v>-lag77</v>
        <stp/>
        <stp>-lag77</stp>
        <stp>-1069958614</stp>
        <tr r="W78" s="1"/>
      </tp>
      <tp t="s">
        <v>Yield70</v>
        <stp/>
        <stp>Yield70</stp>
        <stp>-3223852</stp>
        <tr r="P71" s="1"/>
      </tp>
    </main>
    <main first="rtdsrv.b407d698be1742e29c1e50286375b278">
      <tp t="s">
        <v>Bond33</v>
        <stp/>
        <stp>Bond33</stp>
        <stp>-1239830402</stp>
        <tr r="L34" s="1"/>
      </tp>
    </main>
    <main first="rtdsrv.b407d698be1742e29c1e50286375b278">
      <tp t="s">
        <v>Bond53</v>
        <stp/>
        <stp>Bond53</stp>
        <stp>-1239823456</stp>
        <tr r="L54" s="1"/>
      </tp>
    </main>
    <main first="rtdsrv.b15d883a8a7949038d3259558de9230b">
      <tp>
        <v>113.05541610496826</v>
        <stp/>
        <stp>DirtyPrice5</stp>
        <stp/>
        <tr r="S6" s="1"/>
      </tp>
      <tp>
        <v>112.18967997671125</v>
        <stp/>
        <stp>DirtyPrice4</stp>
        <stp/>
        <tr r="S5" s="1"/>
      </tp>
    </main>
    <main first="rtdsrv.b407d698be1742e29c1e50286375b278">
      <tp t="s">
        <v>RedA55</v>
        <stp/>
        <stp>RedA55</stp>
        <stp>886777374</stp>
        <tr r="H56" s="1"/>
      </tp>
    </main>
    <main first="rtdsrv.b15d883a8a7949038d3259558de9230b">
      <tp>
        <v>115.28015742356098</v>
        <stp/>
        <stp>DirtyPrice7</stp>
        <stp/>
        <tr r="S8" s="1"/>
      </tp>
    </main>
    <main first="rtdsrv.b407d698be1742e29c1e50286375b278">
      <tp t="s">
        <v>Bond39</v>
        <stp/>
        <stp>Bond39</stp>
        <stp>760013392</stp>
        <tr r="L40" s="1"/>
      </tp>
    </main>
    <main first="rtdsrv.b15d883a8a7949038d3259558de9230b">
      <tp>
        <v>113.94127204963578</v>
        <stp/>
        <stp>DirtyPrice6</stp>
        <stp/>
        <tr r="S7" s="1"/>
      </tp>
    </main>
    <main first="rtdsrv.b15d883a8a7949038d3259558de9230b">
      <tp>
        <v>108.41740320899333</v>
        <stp/>
        <stp>DirtyPrice1</stp>
        <stp/>
        <tr r="S2" s="1"/>
      </tp>
    </main>
    <main first="rtdsrv.b407d698be1742e29c1e50286375b278">
      <tp t="s">
        <v>Bond78</v>
        <stp/>
        <stp>Bond78</stp>
        <stp>456620489</stp>
        <tr r="L79" s="1"/>
      </tp>
    </main>
    <main first="rtdsrv.b15d883a8a7949038d3259558de9230b">
      <tp>
        <v>110.74533590984984</v>
        <stp/>
        <stp>DirtyPrice3</stp>
        <stp/>
        <tr r="S4" s="1"/>
      </tp>
      <tp>
        <v>109.55767275951459</v>
        <stp/>
        <stp>DirtyPrice2</stp>
        <stp/>
        <tr r="S3" s="1"/>
      </tp>
    </main>
    <main first="rtdsrv.b407d698be1742e29c1e50286375b278">
      <tp t="s">
        <v>Bond94</v>
        <stp/>
        <stp>Bond94</stp>
        <stp>546588863</stp>
        <tr r="L95" s="1"/>
      </tp>
    </main>
    <main first="rtdsrv.b407d698be1742e29c1e50286375b278">
      <tp t="s">
        <v>Bond59</v>
        <stp/>
        <stp>Bond59</stp>
        <stp>760014322</stp>
        <tr r="L60" s="1"/>
      </tp>
    </main>
    <main first="rtdsrv.b407d698be1742e29c1e50286375b278">
      <tp t="s">
        <v>Bond54</v>
        <stp/>
        <stp>Bond54</stp>
        <stp>546591851</stp>
        <tr r="L55" s="1"/>
      </tp>
    </main>
    <main first="rtdsrv.b15d883a8a7949038d3259558de9230b">
      <tp>
        <v>117.53766485178518</v>
        <stp/>
        <stp>DirtyPrice9</stp>
        <stp/>
        <tr r="S10" s="1"/>
      </tp>
      <tp>
        <v>116.11435490464763</v>
        <stp/>
        <stp>DirtyPrice8</stp>
        <stp/>
        <tr r="S9" s="1"/>
      </tp>
    </main>
    <main first="rtdsrv.b15d883a8a7949038d3259558de9230b">
      <tp>
        <v>232.94237836486218</v>
        <stp/>
        <stp>-lag85</stp>
        <stp/>
        <tr r="X86" s="1"/>
      </tp>
      <tp>
        <v>230.83543730420217</v>
        <stp/>
        <stp>-lag84</stp>
        <stp/>
        <tr r="X85" s="1"/>
      </tp>
      <tp>
        <v>237.62882154290355</v>
        <stp/>
        <stp>-lag87</stp>
        <stp/>
        <tr r="X88" s="1"/>
      </tp>
    </main>
    <main first="rtdsrv.b407d698be1742e29c1e50286375b278">
      <tp t="s">
        <v>CleanPrice100</v>
        <stp/>
        <stp>CleanPrice100</stp>
        <stp>1892142494</stp>
        <tr r="N101" s="1"/>
      </tp>
    </main>
    <main first="rtdsrv.b15d883a8a7949038d3259558de9230b">
      <tp>
        <v>235.23007649203856</v>
        <stp/>
        <stp>-lag86</stp>
        <stp/>
        <tr r="X87" s="1"/>
      </tp>
      <tp>
        <v>225.03254731038348</v>
        <stp/>
        <stp>-lag81</stp>
        <stp/>
        <tr r="X82" s="1"/>
      </tp>
      <tp>
        <v>222.82026311539309</v>
        <stp/>
        <stp>-lag80</stp>
        <stp/>
        <tr r="X81" s="1"/>
      </tp>
      <tp>
        <v>228.87693991905999</v>
        <stp/>
        <stp>-lag83</stp>
        <stp/>
        <tr r="X84" s="1"/>
      </tp>
    </main>
    <main first="rtdsrv.b15d883a8a7949038d3259558de9230b">
      <tp>
        <v>227.07766245438805</v>
        <stp/>
        <stp>-lag82</stp>
        <stp/>
        <tr r="X83" s="1"/>
      </tp>
    </main>
    <main first="rtdsrv.b15d883a8a7949038d3259558de9230b">
      <tp>
        <v>241.87264921231963</v>
        <stp/>
        <stp>-lag89</stp>
        <stp/>
        <tr r="X90" s="1"/>
      </tp>
    </main>
    <main first="rtdsrv.b15d883a8a7949038d3259558de9230b">
      <tp>
        <v>239.96994256274439</v>
        <stp/>
        <stp>-lag88</stp>
        <stp/>
        <tr r="X89" s="1"/>
      </tp>
    </main>
    <main first="rtdsrv.b15d883a8a7949038d3259558de9230b">
      <tp>
        <v>3.6556835031509409E-2</v>
        <stp/>
        <stp>Yield50</stp>
        <stp/>
        <tr r="T51" s="1"/>
      </tp>
    </main>
    <main first="rtdsrv.b15d883a8a7949038d3259558de9230b">
      <tp>
        <v>3.6554256296157848E-2</v>
        <stp/>
        <stp>Yield51</stp>
        <stp/>
        <tr r="T52" s="1"/>
      </tp>
    </main>
    <main first="rtdsrv.b15d883a8a7949038d3259558de9230b">
      <tp>
        <v>3.6553514909744275E-2</v>
        <stp/>
        <stp>Yield52</stp>
        <stp/>
        <tr r="T53" s="1"/>
      </tp>
      <tp>
        <v>3.655586800575257E-2</v>
        <stp/>
        <stp>Yield53</stp>
        <stp/>
        <tr r="T54" s="1"/>
      </tp>
      <tp>
        <v>3.6557608086272293E-2</v>
        <stp/>
        <stp>Yield54</stp>
        <stp/>
        <tr r="T55" s="1"/>
      </tp>
      <tp>
        <v>266.3121953979886</v>
        <stp/>
        <stp>-lag100</stp>
        <stp/>
        <tr r="X101" s="1"/>
      </tp>
      <tp>
        <v>3.6563410806655892E-2</v>
        <stp/>
        <stp>Yield55</stp>
        <stp/>
        <tr r="T56" s="1"/>
      </tp>
      <tp>
        <v>3.656718220710755E-2</v>
        <stp/>
        <stp>Yield56</stp>
        <stp/>
        <tr r="T57" s="1"/>
      </tp>
    </main>
    <main first="rtdsrv.b15d883a8a7949038d3259558de9230b">
      <tp>
        <v>3.6566054839574813E-2</v>
        <stp/>
        <stp>Yield57</stp>
        <stp/>
        <tr r="T58" s="1"/>
      </tp>
    </main>
    <main first="rtdsrv.b15d883a8a7949038d3259558de9230b">
      <tp>
        <v>3.6565377092361462E-2</v>
        <stp/>
        <stp>Yield58</stp>
        <stp/>
        <tr r="T59" s="1"/>
      </tp>
    </main>
    <main first="rtdsrv.b15d883a8a7949038d3259558de9230b">
      <tp>
        <v>3.6567876766275514E-2</v>
        <stp/>
        <stp>Yield59</stp>
        <stp/>
        <tr r="T60" s="1"/>
      </tp>
    </main>
    <main first="rtdsrv.b407d698be1742e29c1e50286375b278">
      <tp t="s">
        <v>CleanPrice8</v>
        <stp/>
        <stp>CleanPrice8</stp>
        <stp>35747927</stp>
        <tr r="N9" s="1"/>
      </tp>
      <tp t="s">
        <v>CleanPrice9</v>
        <stp/>
        <stp>CleanPrice9</stp>
        <stp>35747926</stp>
        <tr r="N10" s="1"/>
      </tp>
    </main>
    <main first="rtdsrv.b407d698be1742e29c1e50286375b278">
      <tp t="s">
        <v>CleanPrice5</v>
        <stp/>
        <stp>CleanPrice5</stp>
        <stp>35747938</stp>
        <tr r="N6" s="1"/>
      </tp>
    </main>
    <main first="rtdsrv.b407d698be1742e29c1e50286375b278">
      <tp t="s">
        <v>CleanPrice4</v>
        <stp/>
        <stp>CleanPrice4</stp>
        <stp>35747939</stp>
        <tr r="N5" s="1"/>
      </tp>
      <tp t="s">
        <v>CleanPrice3</v>
        <stp/>
        <stp>CleanPrice3</stp>
        <stp>35747936</stp>
        <tr r="N4" s="1"/>
      </tp>
      <tp t="s">
        <v>CleanPrice2</v>
        <stp/>
        <stp>CleanPrice2</stp>
        <stp>35747937</stp>
        <tr r="N3" s="1"/>
      </tp>
      <tp t="s">
        <v>CleanPrice6</v>
        <stp/>
        <stp>CleanPrice6</stp>
        <stp>35747941</stp>
        <tr r="N7" s="1"/>
      </tp>
      <tp t="s">
        <v>CleanPrice1</v>
        <stp/>
        <stp>CleanPrice1</stp>
        <stp>35747934</stp>
        <tr r="N2" s="1"/>
      </tp>
      <tp t="s">
        <v>CleanPrice7</v>
        <stp/>
        <stp>CleanPrice7</stp>
        <stp>35747940</stp>
        <tr r="N8" s="1"/>
      </tp>
    </main>
    <main first="rtdsrv.b407d698be1742e29c1e50286375b278">
      <tp t="s">
        <v>Yield40</v>
        <stp/>
        <stp>Yield40</stp>
        <stp>-3223853</stp>
        <tr r="P41" s="1"/>
      </tp>
    </main>
    <main first="rtdsrv.b407d698be1742e29c1e50286375b278">
      <tp t="s">
        <v>RedA57</v>
        <stp/>
        <stp>RedA57</stp>
        <stp>654331028</stp>
        <tr r="H58" s="1"/>
      </tp>
      <tp t="s">
        <v>-lag49</v>
        <stp/>
        <stp>-lag49</stp>
        <stp>994089754</stp>
        <tr r="W50" s="1"/>
      </tp>
    </main>
    <main first="rtdsrv.b407d698be1742e29c1e50286375b278">
      <tp t="s">
        <v>-lag59</v>
        <stp/>
        <stp>-lag59</stp>
        <stp>994089770</stp>
        <tr r="W60" s="1"/>
      </tp>
    </main>
    <main first="rtdsrv.b407d698be1742e29c1e50286375b278">
      <tp t="s">
        <v>NPV42</v>
        <stp/>
        <stp>NPV42</stp>
        <stp>1159575561</stp>
        <tr r="M43" s="1"/>
      </tp>
      <tp t="s">
        <v>NPV52</v>
        <stp/>
        <stp>NPV52</stp>
        <stp>1159575560</stp>
        <tr r="M53" s="1"/>
      </tp>
      <tp t="s">
        <v>NPV62</v>
        <stp/>
        <stp>NPV62</stp>
        <stp>1159575563</stp>
        <tr r="M63" s="1"/>
      </tp>
      <tp t="s">
        <v>NPV72</v>
        <stp/>
        <stp>NPV72</stp>
        <stp>1159575562</stp>
        <tr r="M73" s="1"/>
      </tp>
    </main>
    <main first="rtdsrv.b407d698be1742e29c1e50286375b278">
      <tp t="s">
        <v>NPV82</v>
        <stp/>
        <stp>NPV82</stp>
        <stp>1159575549</stp>
        <tr r="M83" s="1"/>
      </tp>
      <tp t="s">
        <v>NPV92</v>
        <stp/>
        <stp>NPV92</stp>
        <stp>1159575548</stp>
        <tr r="M93" s="1"/>
      </tp>
      <tp t="s">
        <v>Bond49</v>
        <stp/>
        <stp>Bond49</stp>
        <stp>760014019</stp>
        <tr r="L50" s="1"/>
      </tp>
      <tp t="s">
        <v>NPV12</v>
        <stp/>
        <stp>NPV12</stp>
        <stp>1159575556</stp>
        <tr r="M13" s="1"/>
      </tp>
      <tp t="s">
        <v>NPV22</v>
        <stp/>
        <stp>NPV22</stp>
        <stp>1159575559</stp>
        <tr r="M23" s="1"/>
      </tp>
      <tp t="s">
        <v>NPV32</v>
        <stp/>
        <stp>NPV32</stp>
        <stp>1159575558</stp>
        <tr r="M33" s="1"/>
      </tp>
    </main>
    <main first="rtdsrv.b407d698be1742e29c1e50286375b278">
      <tp t="s">
        <v>Bond68</v>
        <stp/>
        <stp>Bond68</stp>
        <stp>456620762</stp>
        <tr r="L69" s="1"/>
      </tp>
    </main>
    <main first="rtdsrv.b407d698be1742e29c1e50286375b278">
      <tp t="s">
        <v>-lag69</v>
        <stp/>
        <stp>-lag69</stp>
        <stp>994089786</stp>
        <tr r="W70" s="1"/>
      </tp>
    </main>
    <main first="rtdsrv.b407d698be1742e29c1e50286375b278">
      <tp t="s">
        <v>Bond99</v>
        <stp/>
        <stp>Bond99</stp>
        <stp>760011046</stp>
        <tr r="L100" s="1"/>
      </tp>
    </main>
    <main first="rtdsrv.b15d883a8a7949038d3259558de9230b">
      <tp>
        <v>3.6573886919021616E-2</v>
        <stp/>
        <stp>Yield60</stp>
        <stp/>
        <tr r="T61" s="1"/>
      </tp>
    </main>
    <main first="rtdsrv.b15d883a8a7949038d3259558de9230b">
      <tp>
        <v>3.6578238534927386E-2</v>
        <stp/>
        <stp>Yield61</stp>
        <stp/>
        <tr r="T62" s="1"/>
      </tp>
    </main>
    <main first="rtdsrv.b15d883a8a7949038d3259558de9230b">
      <tp>
        <v>3.6578673696517953E-2</v>
        <stp/>
        <stp>Yield62</stp>
        <stp/>
        <tr r="T63" s="1"/>
      </tp>
      <tp>
        <v>3.6578641462326061E-2</v>
        <stp/>
        <stp>Yield63</stp>
        <stp/>
        <tr r="T64" s="1"/>
      </tp>
      <tp>
        <v>3.657951178550721E-2</v>
        <stp/>
        <stp>Yield64</stp>
        <stp/>
        <tr r="T65" s="1"/>
      </tp>
      <tp>
        <v>3.6587086820602431E-2</v>
        <stp/>
        <stp>Yield65</stp>
        <stp/>
        <tr r="T66" s="1"/>
      </tp>
      <tp>
        <v>3.6594726324081429E-2</v>
        <stp/>
        <stp>Yield66</stp>
        <stp/>
        <tr r="T67" s="1"/>
      </tp>
    </main>
    <main first="rtdsrv.b15d883a8a7949038d3259558de9230b">
      <tp>
        <v>3.6598448755285916E-2</v>
        <stp/>
        <stp>Yield67</stp>
        <stp/>
        <tr r="T68" s="1"/>
      </tp>
    </main>
    <main first="rtdsrv.b15d883a8a7949038d3259558de9230b">
      <tp>
        <v>3.6604863977432262E-2</v>
        <stp/>
        <stp>Yield68</stp>
        <stp/>
        <tr r="T69" s="1"/>
      </tp>
    </main>
    <main first="rtdsrv.b15d883a8a7949038d3259558de9230b">
      <tp>
        <v>3.6610376024246223E-2</v>
        <stp/>
        <stp>Yield69</stp>
        <stp/>
        <tr r="T70" s="1"/>
      </tp>
    </main>
    <main first="rtdsrv.b407d698be1742e29c1e50286375b278">
      <tp t="s">
        <v>-lag97</v>
        <stp/>
        <stp>-lag97</stp>
        <stp>-1069958454</stp>
        <tr r="W98" s="1"/>
      </tp>
      <tp t="s">
        <v>-lag87</v>
        <stp/>
        <stp>-lag87</stp>
        <stp>-1069958470</stp>
        <tr r="W88" s="1"/>
      </tp>
    </main>
    <main first="rtdsrv.b407d698be1742e29c1e50286375b278">
      <tp t="s">
        <v>-lag47</v>
        <stp/>
        <stp>-lag47</stp>
        <stp>-1069958406</stp>
        <tr r="W48" s="1"/>
      </tp>
    </main>
    <main first="rtdsrv.b407d698be1742e29c1e50286375b278">
      <tp t="s">
        <v>Yield50</v>
        <stp/>
        <stp>Yield50</stp>
        <stp>-3223854</stp>
        <tr r="P51" s="1"/>
      </tp>
    </main>
    <main first="rtdsrv.b407d698be1742e29c1e50286375b278">
      <tp t="s">
        <v>Bond43</v>
        <stp/>
        <stp>Bond43</stp>
        <stp>-1239823663</stp>
        <tr r="L44" s="1"/>
      </tp>
    </main>
    <main first="rtdsrv.b407d698be1742e29c1e50286375b278">
      <tp t="s">
        <v>RedA32</v>
        <stp/>
        <stp>RedA32</stp>
        <stp>679784965</stp>
        <tr r="H33" s="1"/>
      </tp>
      <tp t="s">
        <v>-lag39</v>
        <stp/>
        <stp>-lag39</stp>
        <stp>994089610</stp>
        <tr r="W40" s="1"/>
      </tp>
      <tp t="s">
        <v>NPV89</v>
        <stp/>
        <stp>NPV89</stp>
        <stp>1919090436</stp>
        <tr r="M90" s="1"/>
      </tp>
      <tp t="s">
        <v>NPV99</v>
        <stp/>
        <stp>NPV99</stp>
        <stp>1919090435</stp>
        <tr r="M100" s="1"/>
      </tp>
      <tp t="s">
        <v>RedA18</v>
        <stp/>
        <stp>RedA18</stp>
        <stp>553829926</stp>
        <tr r="H19" s="1"/>
      </tp>
      <tp t="s">
        <v>RedA90</v>
        <stp/>
        <stp>RedA90</stp>
        <stp>186804422</stp>
        <tr r="H91" s="1"/>
      </tp>
      <tp t="s">
        <v>NPV69</v>
        <stp/>
        <stp>NPV69</stp>
        <stp>1919090450</stp>
        <tr r="M70" s="1"/>
      </tp>
      <tp t="s">
        <v>Bond28</v>
        <stp/>
        <stp>Bond28</stp>
        <stp>456623638</stp>
        <tr r="L29" s="1"/>
      </tp>
      <tp t="s">
        <v>NPV19</v>
        <stp/>
        <stp>NPV19</stp>
        <stp>1919090443</stp>
        <tr r="M20" s="1"/>
      </tp>
      <tp t="s">
        <v>NPV59</v>
        <stp/>
        <stp>NPV59</stp>
        <stp>1919090447</stp>
        <tr r="M60" s="1"/>
      </tp>
      <tp t="s">
        <v>NPV39</v>
        <stp/>
        <stp>NPV39</stp>
        <stp>1919090445</stp>
        <tr r="M40" s="1"/>
      </tp>
      <tp t="s">
        <v>NPV29</v>
        <stp/>
        <stp>NPV29</stp>
        <stp>1919090446</stp>
        <tr r="M30" s="1"/>
      </tp>
      <tp t="s">
        <v>NPV79</v>
        <stp/>
        <stp>NPV79</stp>
        <stp>1919090449</stp>
        <tr r="M80" s="1"/>
      </tp>
      <tp t="s">
        <v>NPV49</v>
        <stp/>
        <stp>NPV49</stp>
        <stp>1919090448</stp>
        <tr r="M50" s="1"/>
      </tp>
    </main>
    <main first="rtdsrv.b15d883a8a7949038d3259558de9230b">
      <tp>
        <v>3.6608941602706918E-2</v>
        <stp/>
        <stp>Yield70</stp>
        <stp/>
        <tr r="T71" s="1"/>
      </tp>
    </main>
    <main first="rtdsrv.b15d883a8a7949038d3259558de9230b">
      <tp>
        <v>3.6607974576950079E-2</v>
        <stp/>
        <stp>Yield71</stp>
        <stp/>
        <tr r="T72" s="1"/>
      </tp>
    </main>
    <main first="rtdsrv.b15d883a8a7949038d3259558de9230b">
      <tp>
        <v>3.661193938255311E-2</v>
        <stp/>
        <stp>Yield72</stp>
        <stp/>
        <tr r="T73" s="1"/>
      </tp>
    </main>
    <main first="rtdsrv.b15d883a8a7949038d3259558de9230b">
      <tp>
        <v>3.661907925605775E-2</v>
        <stp/>
        <stp>Yield73</stp>
        <stp/>
        <tr r="T74" s="1"/>
      </tp>
      <tp>
        <v>3.6621238946914686E-2</v>
        <stp/>
        <stp>Yield74</stp>
        <stp/>
        <tr r="T75" s="1"/>
      </tp>
      <tp>
        <v>3.6620320272445689E-2</v>
        <stp/>
        <stp>Yield75</stp>
        <stp/>
        <tr r="T76" s="1"/>
      </tp>
    </main>
    <main first="rtdsrv.b15d883a8a7949038d3259558de9230b">
      <tp>
        <v>3.6618805265426643E-2</v>
        <stp/>
        <stp>Yield76</stp>
        <stp/>
        <tr r="T77" s="1"/>
      </tp>
    </main>
    <main first="rtdsrv.b15d883a8a7949038d3259558de9230b">
      <tp>
        <v>3.6621222669407982E-2</v>
        <stp/>
        <stp>Yield77</stp>
        <stp/>
        <tr r="T78" s="1"/>
      </tp>
    </main>
    <main first="rtdsrv.b15d883a8a7949038d3259558de9230b">
      <tp>
        <v>3.6624867981991993E-2</v>
        <stp/>
        <stp>Yield78</stp>
        <stp/>
        <tr r="T79" s="1"/>
      </tp>
    </main>
    <main first="rtdsrv.b15d883a8a7949038d3259558de9230b">
      <tp>
        <v>3.6632134103775034E-2</v>
        <stp/>
        <stp>Yield79</stp>
        <stp/>
        <tr r="T80" s="1"/>
      </tp>
    </main>
    <main first="rtdsrv.b407d698be1742e29c1e50286375b278">
      <tp t="s">
        <v>-lag17</v>
        <stp/>
        <stp>-lag17</stp>
        <stp>-1069958582</stp>
        <tr r="W18" s="1"/>
      </tp>
    </main>
    <main first="rtdsrv.b407d698be1742e29c1e50286375b278">
      <tp t="s">
        <v>-lag27</v>
        <stp/>
        <stp>-lag27</stp>
        <stp>-1069958566</stp>
        <tr r="W28" s="1"/>
      </tp>
    </main>
    <main first="rtdsrv.b407d698be1742e29c1e50286375b278">
      <tp t="s">
        <v>-lag37</v>
        <stp/>
        <stp>-lag37</stp>
        <stp>-1069958550</stp>
        <tr r="W38" s="1"/>
      </tp>
    </main>
    <main first="rtdsrv.b407d698be1742e29c1e50286375b278">
      <tp t="s">
        <v>Bond13</v>
        <stp/>
        <stp>Bond13</stp>
        <stp>-1239828900</stp>
        <tr r="L14" s="1"/>
      </tp>
    </main>
    <main first="rtdsrv.b407d698be1742e29c1e50286375b278">
      <tp t="s">
        <v>-lag89</v>
        <stp/>
        <stp>-lag89</stp>
        <stp>994089946</stp>
        <tr r="W90" s="1"/>
      </tp>
      <tp t="s">
        <v>-lag99</v>
        <stp/>
        <stp>-lag99</stp>
        <stp>994089962</stp>
        <tr r="W100" s="1"/>
      </tp>
      <tp t="s">
        <v>NPV91</v>
        <stp/>
        <stp>NPV91</stp>
        <stp>1562860075</stp>
        <tr r="M92" s="1"/>
      </tp>
      <tp t="s">
        <v>NPV81</v>
        <stp/>
        <stp>NPV81</stp>
        <stp>1562860076</stp>
        <tr r="M82" s="1"/>
      </tp>
      <tp t="s">
        <v>RedA56</v>
        <stp/>
        <stp>RedA56</stp>
        <stp>348449307</stp>
        <tr r="H57" s="1"/>
      </tp>
      <tp t="s">
        <v>Bond44</v>
        <stp/>
        <stp>Bond44</stp>
        <stp>546589564</stp>
        <tr r="L45" s="1"/>
      </tp>
      <tp t="s">
        <v>NPV61</v>
        <stp/>
        <stp>NPV61</stp>
        <stp>1562860090</stp>
        <tr r="M62" s="1"/>
      </tp>
      <tp t="s">
        <v>NPV11</v>
        <stp/>
        <stp>NPV11</stp>
        <stp>1562860083</stp>
        <tr r="M12" s="1"/>
      </tp>
      <tp t="s">
        <v>NPV51</v>
        <stp/>
        <stp>NPV51</stp>
        <stp>1562860087</stp>
        <tr r="M52" s="1"/>
      </tp>
      <tp t="s">
        <v>NPV21</v>
        <stp/>
        <stp>NPV21</stp>
        <stp>1562860086</stp>
        <tr r="M22" s="1"/>
      </tp>
      <tp t="s">
        <v>NPV31</v>
        <stp/>
        <stp>NPV31</stp>
        <stp>1562860085</stp>
        <tr r="M32" s="1"/>
      </tp>
      <tp t="s">
        <v>NPV41</v>
        <stp/>
        <stp>NPV41</stp>
        <stp>1562860088</stp>
        <tr r="M42" s="1"/>
      </tp>
      <tp t="s">
        <v>NPV71</v>
        <stp/>
        <stp>NPV71</stp>
        <stp>1562860089</stp>
        <tr r="M72" s="1"/>
      </tp>
      <tp t="s">
        <v>Bond18</v>
        <stp/>
        <stp>Bond18</stp>
        <stp>456623907</stp>
        <tr r="L19" s="1"/>
      </tp>
    </main>
    <main first="rtdsrv.b15d883a8a7949038d3259558de9230b">
      <tp>
        <v>178.88267355488844</v>
        <stp/>
        <stp>-lag55</stp>
        <stp/>
        <tr r="X56" s="1"/>
      </tp>
      <tp>
        <v>177.28464393601868</v>
        <stp/>
        <stp>-lag54</stp>
        <stp/>
        <tr r="X55" s="1"/>
      </tp>
      <tp>
        <v>181.9830256225971</v>
        <stp/>
        <stp>-lag57</stp>
        <stp/>
        <tr r="X58" s="1"/>
      </tp>
    </main>
    <main first="rtdsrv.b15d883a8a7949038d3259558de9230b">
      <tp>
        <v>180.48446195577949</v>
        <stp/>
        <stp>-lag56</stp>
        <stp/>
        <tr r="X57" s="1"/>
      </tp>
    </main>
    <main first="rtdsrv.b15d883a8a7949038d3259558de9230b">
      <tp>
        <v>172.6061435422387</v>
        <stp/>
        <stp>-lag51</stp>
        <stp/>
        <tr r="X52" s="1"/>
      </tp>
    </main>
    <main first="rtdsrv.b15d883a8a7949038d3259558de9230b">
      <tp>
        <v>170.74078505974086</v>
        <stp/>
        <stp>-lag50</stp>
        <stp/>
        <tr r="X51" s="1"/>
      </tp>
      <tp>
        <v>175.93736593249838</v>
        <stp/>
        <stp>-lag53</stp>
        <stp/>
        <tr r="X54" s="1"/>
      </tp>
    </main>
    <main first="rtdsrv.b15d883a8a7949038d3259558de9230b">
      <tp>
        <v>174.33678189084114</v>
        <stp/>
        <stp>-lag52</stp>
        <stp/>
        <tr r="X53" s="1"/>
      </tp>
    </main>
    <main first="rtdsrv.b15d883a8a7949038d3259558de9230b">
      <tp>
        <v>185.26407587287989</v>
        <stp/>
        <stp>-lag59</stp>
        <stp/>
        <tr r="X60" s="1"/>
      </tp>
    </main>
    <main first="rtdsrv.b15d883a8a7949038d3259558de9230b">
      <tp>
        <v>183.56802735529379</v>
        <stp/>
        <stp>-lag58</stp>
        <stp/>
        <tr r="X59" s="1"/>
      </tp>
    </main>
    <main first="rtdsrv.b15d883a8a7949038d3259558de9230b">
      <tp>
        <v>3.6634487199783336E-2</v>
        <stp/>
        <stp>Yield80</stp>
        <stp/>
        <tr r="T81" s="1"/>
      </tp>
    </main>
    <main first="rtdsrv.b15d883a8a7949038d3259558de9230b">
      <tp>
        <v>3.6639354562759407E-2</v>
        <stp/>
        <stp>Yield81</stp>
        <stp/>
        <tr r="T82" s="1"/>
      </tp>
    </main>
    <main first="rtdsrv.b15d883a8a7949038d3259558de9230b">
      <tp>
        <v>3.6644109106063853E-2</v>
        <stp/>
        <stp>Yield82</stp>
        <stp/>
        <tr r="T83" s="1"/>
      </tp>
      <tp>
        <v>3.6646736192703255E-2</v>
        <stp/>
        <stp>Yield83</stp>
        <stp/>
        <tr r="T84" s="1"/>
      </tp>
      <tp>
        <v>3.6647816038131727E-2</v>
        <stp/>
        <stp>Yield84</stp>
        <stp/>
        <tr r="T85" s="1"/>
      </tp>
      <tp>
        <v>3.6650604295730603E-2</v>
        <stp/>
        <stp>Yield85</stp>
        <stp/>
        <tr r="T86" s="1"/>
      </tp>
    </main>
    <main first="rtdsrv.b15d883a8a7949038d3259558de9230b">
      <tp>
        <v>3.6654988145828259E-2</v>
        <stp/>
        <stp>Yield86</stp>
        <stp/>
        <tr r="T87" s="1"/>
      </tp>
    </main>
    <main first="rtdsrv.b15d883a8a7949038d3259558de9230b">
      <tp>
        <v>3.6654826974868784E-2</v>
        <stp/>
        <stp>Yield87</stp>
        <stp/>
        <tr r="T88" s="1"/>
      </tp>
      <tp>
        <v>3.6654230642318736E-2</v>
        <stp/>
        <stp>Yield88</stp>
        <stp/>
        <tr r="T89" s="1"/>
      </tp>
    </main>
    <main first="rtdsrv.b15d883a8a7949038d3259558de9230b">
      <tp>
        <v>3.6657937574386602E-2</v>
        <stp/>
        <stp>Yield89</stp>
        <stp/>
        <tr r="T90" s="1"/>
      </tp>
    </main>
    <main first="rtdsrv.b407d698be1742e29c1e50286375b278">
      <tp t="s">
        <v>Coupon16</v>
        <stp/>
        <stp>Coupon16</stp>
        <stp>807320688</stp>
        <tr r="F17" s="1"/>
      </tp>
    </main>
    <main first="rtdsrv.b407d698be1742e29c1e50286375b278">
      <tp t="s">
        <v>Coupon76</v>
        <stp/>
        <stp>Coupon76</stp>
        <stp>625825421</stp>
        <tr r="F77" s="1"/>
      </tp>
      <tp t="s">
        <v>Coupon82</v>
        <stp/>
        <stp>Coupon82</stp>
        <stp>301756494</stp>
        <tr r="F83" s="1"/>
      </tp>
    </main>
    <main first="rtdsrv.b407d698be1742e29c1e50286375b278">
      <tp t="s">
        <v>Bond70</v>
        <stp/>
        <stp>Bond70</stp>
        <stp>-2046682783</stp>
        <tr r="L71" s="1"/>
      </tp>
    </main>
    <main first="rtdsrv.b407d698be1742e29c1e50286375b278">
      <tp t="s">
        <v>Bond20</v>
        <stp/>
        <stp>Bond20</stp>
        <stp>-2046683730</stp>
        <tr r="L21" s="1"/>
      </tp>
    </main>
    <main first="rtdsrv.b407d698be1742e29c1e50286375b278">
      <tp t="s">
        <v>Bond71</v>
        <stp/>
        <stp>Bond71</stp>
        <stp>-1443491220</stp>
        <tr r="L72" s="1"/>
      </tp>
      <tp t="s">
        <v>Bond83</v>
        <stp/>
        <stp>Bond83</stp>
        <stp>-1239822811</stp>
        <tr r="L84" s="1"/>
      </tp>
    </main>
    <main first="rtdsrv.b407d698be1742e29c1e50286375b278">
      <tp t="s">
        <v>-lag29</v>
        <stp/>
        <stp>-lag29</stp>
        <stp>994089850</stp>
        <tr r="W30" s="1"/>
      </tp>
      <tp t="s">
        <v>-lag79</v>
        <stp/>
        <stp>-lag79</stp>
        <stp>994089802</stp>
        <tr r="W80" s="1"/>
      </tp>
      <tp t="s">
        <v>RedA69</v>
        <stp/>
        <stp>RedA69</stp>
        <stp>771234469</stp>
        <tr r="H70" s="1"/>
      </tp>
      <tp t="s">
        <v>-lag19</v>
        <stp/>
        <stp>-lag19</stp>
        <stp>994089834</stp>
        <tr r="W20" s="1"/>
      </tp>
      <tp t="s">
        <v>RedA23</v>
        <stp/>
        <stp>RedA23</stp>
        <stp>917376854</stp>
        <tr r="H24" s="1"/>
      </tp>
    </main>
    <main first="rtdsrv.b407d698be1742e29c1e50286375b278">
      <tp t="s">
        <v>Bond25</v>
        <stp/>
        <stp>Bond25</stp>
        <stp>743271077</stp>
        <tr r="L26" s="1"/>
      </tp>
    </main>
    <main first="rtdsrv.b15d883a8a7949038d3259558de9230b">
      <tp>
        <v>163.50942466656912</v>
        <stp/>
        <stp>-lag45</stp>
        <stp/>
        <tr r="X46" s="1"/>
      </tp>
    </main>
    <main first="rtdsrv.b15d883a8a7949038d3259558de9230b">
      <tp>
        <v>162.30852278665506</v>
        <stp/>
        <stp>-lag44</stp>
        <stp/>
        <tr r="X45" s="1"/>
      </tp>
    </main>
    <main first="rtdsrv.b15d883a8a7949038d3259558de9230b">
      <tp>
        <v>166.61086896436407</v>
        <stp/>
        <stp>-lag47</stp>
        <stp/>
        <tr r="X48" s="1"/>
      </tp>
    </main>
    <main first="rtdsrv.b15d883a8a7949038d3259558de9230b">
      <tp>
        <v>165.21131030527457</v>
        <stp/>
        <stp>-lag46</stp>
        <stp/>
        <tr r="X47" s="1"/>
      </tp>
      <tp>
        <v>157.55298484020349</v>
        <stp/>
        <stp>-lag41</stp>
        <stp/>
        <tr r="X42" s="1"/>
      </tp>
    </main>
    <main first="rtdsrv.b15d883a8a7949038d3259558de9230b">
      <tp>
        <v>156.19263390713186</v>
        <stp/>
        <stp>-lag40</stp>
        <stp/>
        <tr r="X41" s="1"/>
      </tp>
      <tp>
        <v>160.86080664142909</v>
        <stp/>
        <stp>-lag43</stp>
        <stp/>
        <tr r="X44" s="1"/>
      </tp>
    </main>
    <main first="rtdsrv.b15d883a8a7949038d3259558de9230b">
      <tp>
        <v>159.14774092727404</v>
        <stp/>
        <stp>-lag42</stp>
        <stp/>
        <tr r="X43" s="1"/>
      </tp>
    </main>
    <main first="rtdsrv.b15d883a8a7949038d3259558de9230b">
      <tp>
        <v>169.4116941982191</v>
        <stp/>
        <stp>-lag49</stp>
        <stp/>
        <tr r="X50" s="1"/>
      </tp>
    </main>
    <main first="rtdsrv.b15d883a8a7949038d3259558de9230b">
      <tp>
        <v>167.97050086129281</v>
        <stp/>
        <stp>-lag48</stp>
        <stp/>
        <tr r="X49" s="1"/>
      </tp>
    </main>
    <main first="rtdsrv.b15d883a8a7949038d3259558de9230b">
      <tp>
        <v>3.6663788080215469E-2</v>
        <stp/>
        <stp>Yield90</stp>
        <stp/>
        <tr r="T91" s="1"/>
      </tp>
    </main>
    <main first="rtdsrv.b15d883a8a7949038d3259558de9230b">
      <tp>
        <v>3.6665931653976448E-2</v>
        <stp/>
        <stp>Yield91</stp>
        <stp/>
        <tr r="T92" s="1"/>
      </tp>
    </main>
    <main first="rtdsrv.b15d883a8a7949038d3259558de9230b">
      <tp>
        <v>3.6672056150436408E-2</v>
        <stp/>
        <stp>Yield92</stp>
        <stp/>
        <tr r="T93" s="1"/>
      </tp>
      <tp>
        <v>3.6672168970108041E-2</v>
        <stp/>
        <stp>Yield93</stp>
        <stp/>
        <tr r="T94" s="1"/>
      </tp>
      <tp>
        <v>3.667826040661526E-2</v>
        <stp/>
        <stp>Yield94</stp>
        <stp/>
        <tr r="T95" s="1"/>
      </tp>
      <tp>
        <v>3.6684417963027967E-2</v>
        <stp/>
        <stp>Yield95</stp>
        <stp/>
        <tr r="T96" s="1"/>
      </tp>
    </main>
    <main first="rtdsrv.b15d883a8a7949038d3259558de9230b">
      <tp>
        <v>3.668644871711732E-2</v>
        <stp/>
        <stp>Yield96</stp>
        <stp/>
        <tr r="T97" s="1"/>
      </tp>
    </main>
    <main first="rtdsrv.b15d883a8a7949038d3259558de9230b">
      <tp>
        <v>3.6689091920852672E-2</v>
        <stp/>
        <stp>Yield97</stp>
        <stp/>
        <tr r="T98" s="1"/>
      </tp>
    </main>
    <main first="rtdsrv.b15d883a8a7949038d3259558de9230b">
      <tp>
        <v>3.6690171766281136E-2</v>
        <stp/>
        <stp>Yield98</stp>
        <stp/>
        <tr r="T99" s="1"/>
      </tp>
    </main>
    <main first="rtdsrv.b15d883a8a7949038d3259558de9230b">
      <tp>
        <v>3.6690477991104135E-2</v>
        <stp/>
        <stp>Yield99</stp>
        <stp/>
        <tr r="T100" s="1"/>
      </tp>
    </main>
    <main first="rtdsrv.b407d698be1742e29c1e50286375b278">
      <tp t="s">
        <v>-lag10</v>
        <stp/>
        <stp>-lag10</stp>
        <stp>-1112444006</stp>
        <tr r="W11" s="1"/>
      </tp>
    </main>
    <main first="rtdsrv.b407d698be1742e29c1e50286375b278">
      <tp t="s">
        <v>Coupon86</v>
        <stp/>
        <stp>Coupon86</stp>
        <stp>304059406</stp>
        <tr r="F87" s="1"/>
      </tp>
    </main>
    <main first="rtdsrv.b407d698be1742e29c1e50286375b278">
      <tp t="s">
        <v>Coupon77</v>
        <stp/>
        <stp>Coupon77</stp>
        <stp>586718734</stp>
        <tr r="F78" s="1"/>
      </tp>
    </main>
    <main first="rtdsrv.b407d698be1742e29c1e50286375b278">
      <tp t="s">
        <v>Yield80</v>
        <stp/>
        <stp>Yield80</stp>
        <stp>-3223865</stp>
        <tr r="P81" s="1"/>
      </tp>
    </main>
    <main first="rtdsrv.b407d698be1742e29c1e50286375b278">
      <tp t="s">
        <v>Bond12</v>
        <stp/>
        <stp>Bond12</stp>
        <stp>-1413866127</stp>
        <tr r="L13" s="1"/>
      </tp>
    </main>
    <main first="rtdsrv.b407d698be1742e29c1e50286375b278">
      <tp t="s">
        <v>Bond31</v>
        <stp/>
        <stp>Bond31</stp>
        <stp>-1443490136</stp>
        <tr r="L32" s="1"/>
      </tp>
    </main>
    <main first="rtdsrv.b407d698be1742e29c1e50286375b278">
      <tp t="s">
        <v>Bond92</v>
        <stp/>
        <stp>Bond92</stp>
        <stp>-1413868151</stp>
        <tr r="L93" s="1"/>
      </tp>
    </main>
    <main first="rtdsrv.b407d698be1742e29c1e50286375b278">
      <tp t="s">
        <v>Bond30</v>
        <stp/>
        <stp>Bond30</stp>
        <stp>-2046683459</stp>
        <tr r="L31" s="1"/>
      </tp>
    </main>
    <main first="rtdsrv.b407d698be1742e29c1e50286375b278">
      <tp t="s">
        <v>NPV46</v>
        <stp/>
        <stp>NPV46</stp>
        <stp>-809792907</stp>
        <tr r="M47" s="1"/>
      </tp>
      <tp t="s">
        <v>NPV66</v>
        <stp/>
        <stp>NPV66</stp>
        <stp>-809792905</stp>
        <tr r="M67" s="1"/>
      </tp>
      <tp t="s">
        <v>NPV76</v>
        <stp/>
        <stp>NPV76</stp>
        <stp>-809792906</stp>
        <tr r="M77" s="1"/>
      </tp>
      <tp t="s">
        <v>NPV26</v>
        <stp/>
        <stp>NPV26</stp>
        <stp>-809792909</stp>
        <tr r="M27" s="1"/>
      </tp>
      <tp t="s">
        <v>NPV56</v>
        <stp/>
        <stp>NPV56</stp>
        <stp>-809792908</stp>
        <tr r="M57" s="1"/>
      </tp>
    </main>
    <main first="rtdsrv.b407d698be1742e29c1e50286375b278">
      <tp t="s">
        <v>NPV16</v>
        <stp/>
        <stp>NPV16</stp>
        <stp>-809792912</stp>
        <tr r="M17" s="1"/>
      </tp>
      <tp t="s">
        <v>NPV36</v>
        <stp/>
        <stp>NPV36</stp>
        <stp>-809792910</stp>
        <tr r="M37" s="1"/>
      </tp>
      <tp t="s">
        <v>NPV86</v>
        <stp/>
        <stp>NPV86</stp>
        <stp>-809792919</stp>
        <tr r="M87" s="1"/>
      </tp>
    </main>
    <main first="rtdsrv.b407d698be1742e29c1e50286375b278">
      <tp t="s">
        <v>NPV96</v>
        <stp/>
        <stp>NPV96</stp>
        <stp>-809792920</stp>
        <tr r="M97" s="1"/>
      </tp>
    </main>
    <main first="rtdsrv.b407d698be1742e29c1e50286375b278">
      <tp t="s">
        <v>Bond95</v>
        <stp/>
        <stp>Bond95</stp>
        <stp>743268394</stp>
        <tr r="L96" s="1"/>
      </tp>
      <tp t="s">
        <v>Bond35</v>
        <stp/>
        <stp>Bond35</stp>
        <stp>743271380</stp>
        <tr r="L36" s="1"/>
      </tp>
      <tp t="s">
        <v>Bond14</v>
        <stp/>
        <stp>Bond14</stp>
        <stp>546590759</stp>
        <tr r="L15" s="1"/>
      </tp>
      <tp t="s">
        <v>RedA65</v>
        <stp/>
        <stp>RedA65</stp>
        <stp>493583980</stp>
        <tr r="H66" s="1"/>
      </tp>
    </main>
    <main first="rtdsrv.b15d883a8a7949038d3259558de9230b">
      <tp>
        <v>212.51409172569552</v>
        <stp/>
        <stp>-lag75</stp>
        <stp/>
        <tr r="X76" s="1"/>
      </tp>
    </main>
    <main first="rtdsrv.b15d883a8a7949038d3259558de9230b">
      <tp>
        <v>210.8985319293148</v>
        <stp/>
        <stp>-lag74</stp>
        <stp/>
        <tr r="X75" s="1"/>
      </tp>
      <tp>
        <v>216.73217744493991</v>
        <stp/>
        <stp>-lag77</stp>
        <stp/>
        <tr r="X78" s="1"/>
      </tp>
    </main>
    <main first="rtdsrv.b15d883a8a7949038d3259558de9230b">
      <tp>
        <v>214.53410560677816</v>
        <stp/>
        <stp>-lag76</stp>
        <stp/>
        <tr r="X77" s="1"/>
      </tp>
      <tp>
        <v>205.50433802139636</v>
        <stp/>
        <stp>-lag71</stp>
        <stp/>
        <tr r="X72" s="1"/>
      </tp>
      <tp>
        <v>203.74851192625368</v>
        <stp/>
        <stp>-lag70</stp>
        <stp/>
        <tr r="X71" s="1"/>
      </tp>
      <tp>
        <v>209.39390249964873</v>
        <stp/>
        <stp>-lag73</stp>
        <stp/>
        <tr r="X74" s="1"/>
      </tp>
      <tp>
        <v>207.35351912583539</v>
        <stp/>
        <stp>-lag72</stp>
        <stp/>
        <tr r="X73" s="1"/>
      </tp>
    </main>
    <main first="rtdsrv.b15d883a8a7949038d3259558de9230b">
      <tp>
        <v>220.54541311076969</v>
        <stp/>
        <stp>-lag79</stp>
        <stp/>
        <tr r="X80" s="1"/>
      </tp>
    </main>
    <main first="rtdsrv.b15d883a8a7949038d3259558de9230b">
      <tp>
        <v>218.43259894096556</v>
        <stp/>
        <stp>-lag78</stp>
        <stp/>
        <tr r="X79" s="1"/>
      </tp>
    </main>
    <main first="rtdsrv.b407d698be1742e29c1e50286375b278">
      <tp t="s">
        <v>Coupon22</v>
        <stp/>
        <stp>Coupon22</stp>
        <stp>700975730</stp>
        <tr r="F23" s="1"/>
      </tp>
    </main>
    <main first="rtdsrv.b407d698be1742e29c1e50286375b278">
      <tp t="s">
        <v>Coupon50</v>
        <stp/>
        <stp>Coupon50</stp>
        <stp>840067506</stp>
        <tr r="F51" s="1"/>
      </tp>
      <tp t="s">
        <v>Coupon85</v>
        <stp/>
        <stp>Coupon85</stp>
        <stp>964626461</stp>
        <tr r="F86" s="1"/>
      </tp>
    </main>
    <main first="rtdsrv.b407d698be1742e29c1e50286375b278">
      <tp t="s">
        <v>Yield90</v>
        <stp/>
        <stp>Yield90</stp>
        <stp>-3223866</stp>
        <tr r="P91" s="1"/>
      </tp>
    </main>
    <main first="rtdsrv.b407d698be1742e29c1e50286375b278">
      <tp t="s">
        <v>Bond81</v>
        <stp/>
        <stp>Bond81</stp>
        <stp>-1443489073</stp>
        <tr r="L82" s="1"/>
      </tp>
    </main>
    <main first="rtdsrv.b407d698be1742e29c1e50286375b278">
      <tp t="s">
        <v>Bond61</v>
        <stp/>
        <stp>Bond61</stp>
        <stp>-1443491043</stp>
        <tr r="L62" s="1"/>
      </tp>
    </main>
    <main first="rtdsrv.b407d698be1742e29c1e50286375b278">
      <tp t="s">
        <v>Bond52</v>
        <stp/>
        <stp>Bond52</stp>
        <stp>-1413867083</stp>
        <tr r="L53" s="1"/>
      </tp>
    </main>
    <main first="rtdsrv.b407d698be1742e29c1e50286375b278">
      <tp t="s">
        <v>Bond60</v>
        <stp/>
        <stp>Bond60</stp>
        <stp>-2046682510</stp>
        <tr r="L61" s="1"/>
      </tp>
    </main>
    <main first="rtdsrv.b407d698be1742e29c1e50286375b278">
      <tp t="s">
        <v>Bond75</v>
        <stp/>
        <stp>Bond75</stp>
        <stp>743270296</stp>
        <tr r="L76" s="1"/>
      </tp>
      <tp t="s">
        <v>RedA62</v>
        <stp/>
        <stp>RedA62</stp>
        <stp>284229826</stp>
        <tr r="H63" s="1"/>
      </tp>
      <tp t="s">
        <v>-lag26</v>
        <stp/>
        <stp>-lag26</stp>
        <stp>379641866</stp>
        <tr r="W27" s="1"/>
      </tp>
      <tp t="s">
        <v>RedA26</v>
        <stp/>
        <stp>RedA26</stp>
        <stp>171068943</stp>
        <tr r="H27" s="1"/>
      </tp>
      <tp t="s">
        <v>-lag36</v>
        <stp/>
        <stp>-lag36</stp>
        <stp>379641882</stp>
        <tr r="W37" s="1"/>
      </tp>
      <tp t="s">
        <v>Bond84</v>
        <stp/>
        <stp>Bond84</stp>
        <stp>546590640</stp>
        <tr r="L85" s="1"/>
      </tp>
      <tp t="s">
        <v>Bond65</v>
        <stp/>
        <stp>Bond65</stp>
        <stp>743270249</stp>
        <tr r="L66" s="1"/>
      </tp>
    </main>
    <main first="rtdsrv.b15d883a8a7949038d3259558de9230b">
      <tp>
        <v>195.00569562166302</v>
        <stp/>
        <stp>-lag65</stp>
        <stp/>
        <tr r="X66" s="1"/>
      </tp>
    </main>
    <main first="rtdsrv.b15d883a8a7949038d3259558de9230b">
      <tp>
        <v>192.91448627357812</v>
        <stp/>
        <stp>-lag64</stp>
        <stp/>
        <tr r="X65" s="1"/>
      </tp>
    </main>
    <main first="rtdsrv.b15d883a8a7949038d3259558de9230b">
      <tp>
        <v>197.91675391221304</v>
        <stp/>
        <stp>-lag67</stp>
        <stp/>
        <tr r="X68" s="1"/>
      </tp>
      <tp>
        <v>196.46044110966764</v>
        <stp/>
        <stp>-lag66</stp>
        <stp/>
        <tr r="X67" s="1"/>
      </tp>
      <tp>
        <v>188.01754661069396</v>
        <stp/>
        <stp>-lag61</stp>
        <stp/>
        <tr r="X62" s="1"/>
      </tp>
      <tp>
        <v>186.5642260305078</v>
        <stp/>
        <stp>-lag60</stp>
        <stp/>
        <tr r="X61" s="1"/>
      </tp>
      <tp>
        <v>191.55290044304715</v>
        <stp/>
        <stp>-lag63</stp>
        <stp/>
        <tr r="X64" s="1"/>
      </tp>
      <tp>
        <v>189.55121867471158</v>
        <stp/>
        <stp>-lag62</stp>
        <stp/>
        <tr r="X63" s="1"/>
      </tp>
    </main>
    <main first="rtdsrv.b15d883a8a7949038d3259558de9230b">
      <tp>
        <v>201.91946314832643</v>
        <stp/>
        <stp>-lag69</stp>
        <stp/>
        <tr r="X70" s="1"/>
      </tp>
      <tp>
        <v>200.01763537678684</v>
        <stp/>
        <stp>-lag68</stp>
        <stp/>
        <tr r="X69" s="1"/>
      </tp>
    </main>
    <main first="rtdsrv.b407d698be1742e29c1e50286375b278">
      <tp t="s">
        <v>Coupon44</v>
        <stp/>
        <stp>Coupon44</stp>
        <stp>570490095</stp>
        <tr r="F45" s="1"/>
      </tp>
    </main>
    <main first="rtdsrv.b407d698be1742e29c1e50286375b278">
      <tp t="s">
        <v>Coupon79</v>
        <stp/>
        <stp>Coupon79</stp>
        <stp>624158932</stp>
        <tr r="F80" s="1"/>
      </tp>
    </main>
    <main first="rtdsrv.b407d698be1742e29c1e50286375b278">
      <tp t="s">
        <v>Bond91</v>
        <stp/>
        <stp>Bond91</stp>
        <stp>-1443488770</stp>
        <tr r="L92" s="1"/>
      </tp>
    </main>
    <main first="rtdsrv.b407d698be1742e29c1e50286375b278">
      <tp t="s">
        <v>Bond50</v>
        <stp/>
        <stp>Bond50</stp>
        <stp>-2046682273</stp>
        <tr r="L51" s="1"/>
      </tp>
    </main>
    <main first="rtdsrv.b407d698be1742e29c1e50286375b278">
      <tp t="s">
        <v>Bond11</v>
        <stp/>
        <stp>Bond11</stp>
        <stp>-1443490746</stp>
        <tr r="L12" s="1"/>
      </tp>
    </main>
    <main first="rtdsrv.b407d698be1742e29c1e50286375b278">
      <tp t="s">
        <v>-lag43</v>
        <stp/>
        <stp>-lag43</stp>
        <stp>974868794</stp>
        <tr r="W44" s="1"/>
      </tp>
      <tp t="s">
        <v>-lag93</v>
        <stp/>
        <stp>-lag93</stp>
        <stp>974868746</stp>
        <tr r="W94" s="1"/>
      </tp>
    </main>
    <main first="rtdsrv.b15d883a8a7949038d3259558de9230b">
      <tp>
        <v>122.77970715138666</v>
        <stp/>
        <stp>-lag15</stp>
        <stp/>
        <tr r="X16" s="1"/>
      </tp>
    </main>
    <main first="rtdsrv.b15d883a8a7949038d3259558de9230b">
      <tp>
        <v>121.68220854162189</v>
        <stp/>
        <stp>-lag14</stp>
        <stp/>
        <tr r="X15" s="1"/>
      </tp>
    </main>
    <main first="rtdsrv.b15d883a8a7949038d3259558de9230b">
      <tp>
        <v>125.64338165201026</v>
        <stp/>
        <stp>-lag17</stp>
        <stp/>
        <tr r="X18" s="1"/>
      </tp>
    </main>
    <main first="rtdsrv.b15d883a8a7949038d3259558de9230b">
      <tp>
        <v>124.09163326368997</v>
        <stp/>
        <stp>-lag16</stp>
        <stp/>
        <tr r="X17" s="1"/>
      </tp>
      <tp>
        <v>118.68773914063573</v>
        <stp/>
        <stp>-lag11</stp>
        <stp/>
        <tr r="X12" s="1"/>
      </tp>
    </main>
    <main first="rtdsrv.b15d883a8a7949038d3259558de9230b">
      <tp>
        <v>117.38911718896239</v>
        <stp/>
        <stp>-lag10</stp>
        <stp/>
        <tr r="X11" s="1"/>
      </tp>
      <tp>
        <v>120.35469872378306</v>
        <stp/>
        <stp>-lag13</stp>
        <stp/>
        <tr r="X14" s="1"/>
      </tp>
      <tp>
        <v>119.4906516606947</v>
        <stp/>
        <stp>-lag12</stp>
        <stp/>
        <tr r="X13" s="1"/>
      </tp>
    </main>
    <main first="rtdsrv.b15d883a8a7949038d3259558de9230b">
      <tp>
        <v>128.12054658119806</v>
        <stp/>
        <stp>-lag19</stp>
        <stp/>
        <tr r="X20" s="1"/>
      </tp>
      <tp>
        <v>126.5698025631981</v>
        <stp/>
        <stp>-lag18</stp>
        <stp/>
        <tr r="X19" s="1"/>
      </tp>
    </main>
    <main first="rtdsrv.b407d698be1742e29c1e50286375b278">
      <tp t="s">
        <v>Bond90</v>
        <stp/>
        <stp>Bond90</stp>
        <stp>-2046681325</stp>
        <tr r="L91" s="1"/>
      </tp>
    </main>
    <main first="rtdsrv.b407d698be1742e29c1e50286375b278">
      <tp t="s">
        <v>Bond72</v>
        <stp/>
        <stp>Bond72</stp>
        <stp>-1413865641</stp>
        <tr r="L73" s="1"/>
      </tp>
    </main>
    <main first="rtdsrv.b407d698be1742e29c1e50286375b278">
      <tp t="s">
        <v>Bond32</v>
        <stp/>
        <stp>Bond32</stp>
        <stp>-1413864685</stp>
        <tr r="L33" s="1"/>
      </tp>
      <tp t="s">
        <v>RedA100</v>
        <stp/>
        <stp>RedA100</stp>
        <stp>-997987165</stp>
        <tr r="H101" s="1"/>
      </tp>
    </main>
    <main first="rtdsrv.b407d698be1742e29c1e50286375b278">
      <tp t="s">
        <v>Bond55</v>
        <stp/>
        <stp>Bond55</stp>
        <stp>743269494</stp>
        <tr r="L56" s="1"/>
      </tp>
      <tp t="s">
        <v>RedA54</v>
        <stp/>
        <stp>RedA54</stp>
        <stp>604245835</stp>
        <tr r="H55" s="1"/>
      </tp>
      <tp t="s">
        <v>Bond64</v>
        <stp/>
        <stp>Bond64</stp>
        <stp>546592094</stp>
        <tr r="L65" s="1"/>
      </tp>
      <tp t="s">
        <v>-lag33</v>
        <stp/>
        <stp>-lag33</stp>
        <stp>974868650</stp>
        <tr r="W34" s="1"/>
      </tp>
      <tp t="s">
        <v>-lag13</v>
        <stp/>
        <stp>-lag13</stp>
        <stp>974868618</stp>
        <tr r="W14" s="1"/>
      </tp>
      <tp t="s">
        <v>Bond24</v>
        <stp/>
        <stp>Bond24</stp>
        <stp>546591002</stp>
        <tr r="L25" s="1"/>
      </tp>
      <tp t="s">
        <v>-lag23</v>
        <stp/>
        <stp>-lag23</stp>
        <stp>974868634</stp>
        <tr r="W24" s="1"/>
      </tp>
    </main>
    <main first="rtdsrv.b407d698be1742e29c1e50286375b278">
      <tp t="s">
        <v>Yield93</v>
        <stp/>
        <stp>Yield93</stp>
        <stp>-1569307807</stp>
        <tr r="P94" s="1"/>
      </tp>
      <tp t="s">
        <v>Yield83</v>
        <stp/>
        <stp>Yield83</stp>
        <stp>-1569307806</stp>
        <tr r="P84" s="1"/>
      </tp>
    </main>
    <main first="rtdsrv.b407d698be1742e29c1e50286375b278">
      <tp t="s">
        <v>-lag41</v>
        <stp/>
        <stp>-lag41</stp>
        <stp>-1760899686</stp>
        <tr r="W42" s="1"/>
      </tp>
      <tp t="s">
        <v>Yield84</v>
        <stp/>
        <stp>Yield84</stp>
        <stp>-1972592333</stp>
        <tr r="P85" s="1"/>
      </tp>
    </main>
    <main first="rtdsrv.b407d698be1742e29c1e50286375b278">
      <tp t="s">
        <v>Yield94</v>
        <stp/>
        <stp>Yield94</stp>
        <stp>-1972592334</stp>
        <tr r="P95" s="1"/>
      </tp>
      <tp t="s">
        <v>Coupon61</v>
        <stp/>
        <stp>Coupon61</stp>
        <stp>-25652685</stp>
        <tr r="F62" s="1"/>
      </tp>
      <tp t="s">
        <v>Yield74</v>
        <stp/>
        <stp>Yield74</stp>
        <stp>-1972592320</stp>
        <tr r="P75" s="1"/>
      </tp>
      <tp t="s">
        <v>-lag11</v>
        <stp/>
        <stp>-lag11</stp>
        <stp>-1760899606</stp>
        <tr r="W12" s="1"/>
      </tp>
      <tp t="s">
        <v>Yield64</v>
        <stp/>
        <stp>Yield64</stp>
        <stp>-1972592319</stp>
        <tr r="P65" s="1"/>
      </tp>
      <tp t="s">
        <v>Yield54</v>
        <stp/>
        <stp>Yield54</stp>
        <stp>-1972592322</stp>
        <tr r="P55" s="1"/>
      </tp>
      <tp t="s">
        <v>-lag51</v>
        <stp/>
        <stp>-lag51</stp>
        <stp>-1760899670</stp>
        <tr r="W52" s="1"/>
      </tp>
    </main>
    <main first="rtdsrv.b407d698be1742e29c1e50286375b278">
      <tp t="s">
        <v>Yield44</v>
        <stp/>
        <stp>Yield44</stp>
        <stp>-1972592321</stp>
        <tr r="P45" s="1"/>
      </tp>
      <tp t="s">
        <v>-lag61</v>
        <stp/>
        <stp>-lag61</stp>
        <stp>-1760899654</stp>
        <tr r="W62" s="1"/>
      </tp>
      <tp t="s">
        <v>Yield34</v>
        <stp/>
        <stp>Yield34</stp>
        <stp>-1972592324</stp>
        <tr r="P35" s="1"/>
      </tp>
      <tp t="s">
        <v>-lag71</v>
        <stp/>
        <stp>-lag71</stp>
        <stp>-1760899638</stp>
        <tr r="W72" s="1"/>
      </tp>
    </main>
    <main first="rtdsrv.b407d698be1742e29c1e50286375b278">
      <tp t="s">
        <v>Yield24</v>
        <stp/>
        <stp>Yield24</stp>
        <stp>-1972592323</stp>
        <tr r="P25" s="1"/>
      </tp>
    </main>
    <main first="rtdsrv.b407d698be1742e29c1e50286375b278">
      <tp t="s">
        <v>Yield14</v>
        <stp/>
        <stp>Yield14</stp>
        <stp>-1972592326</stp>
        <tr r="P15" s="1"/>
      </tp>
      <tp t="s">
        <v>Coupon89</v>
        <stp/>
        <stp>Coupon89</stp>
        <stp>-72274942</stp>
        <tr r="F90" s="1"/>
      </tp>
    </main>
    <main first="rtdsrv.b407d698be1742e29c1e50286375b278">
      <tp t="s">
        <v>Bond80</v>
        <stp/>
        <stp>Bond80</stp>
        <stp>-2046681084</stp>
        <tr r="L81" s="1"/>
      </tp>
    </main>
    <main first="rtdsrv.b407d698be1742e29c1e50286375b278">
      <tp t="s">
        <v>Bond10</v>
        <stp/>
        <stp>Bond10</stp>
        <stp>-2046684005</stp>
        <tr r="L11" s="1"/>
      </tp>
    </main>
    <main first="rtdsrv.b407d698be1742e29c1e50286375b278">
      <tp t="s">
        <v>Bond40</v>
        <stp/>
        <stp>Bond40</stp>
        <stp>-2046682032</stp>
        <tr r="L41" s="1"/>
      </tp>
      <tp t="s">
        <v>Bond41</v>
        <stp/>
        <stp>Bond41</stp>
        <stp>-1443491525</stp>
        <tr r="L42" s="1"/>
      </tp>
    </main>
    <main first="rtdsrv.b407d698be1742e29c1e50286375b278">
      <tp t="s">
        <v>RedA51</v>
        <stp/>
        <stp>RedA51</stp>
        <stp>588599268</stp>
        <tr r="H52" s="1"/>
      </tp>
      <tp t="s">
        <v>Bond45</v>
        <stp/>
        <stp>Bond45</stp>
        <stp>743269703</stp>
        <tr r="L46" s="1"/>
      </tp>
      <tp t="s">
        <v>Bond74</v>
        <stp/>
        <stp>Bond74</stp>
        <stp>546592333</stp>
        <tr r="L75" s="1"/>
      </tp>
    </main>
    <main first="rtdsrv.b15d883a8a7949038d3259558de9230b">
      <tp>
        <v>149.04399802487782</v>
        <stp/>
        <stp>-lag35</stp>
        <stp/>
        <tr r="X36" s="1"/>
      </tp>
      <tp>
        <v>147.8982977242735</v>
        <stp/>
        <stp>-lag34</stp>
        <stp/>
        <tr r="X35" s="1"/>
      </tp>
    </main>
    <main first="rtdsrv.b15d883a8a7949038d3259558de9230b">
      <tp>
        <v>152.19347967138393</v>
        <stp/>
        <stp>-lag37</stp>
        <stp/>
        <tr r="X38" s="1"/>
      </tp>
      <tp>
        <v>150.60817480710239</v>
        <stp/>
        <stp>-lag36</stp>
        <stp/>
        <tr r="X37" s="1"/>
      </tp>
    </main>
    <main first="rtdsrv.b15d883a8a7949038d3259558de9230b">
      <tp>
        <v>143.14071344646672</v>
        <stp/>
        <stp>-lag31</stp>
        <stp/>
        <tr r="X32" s="1"/>
      </tp>
    </main>
    <main first="rtdsrv.b15d883a8a7949038d3259558de9230b">
      <tp>
        <v>141.91061227805943</v>
        <stp/>
        <stp>-lag30</stp>
        <stp/>
        <tr r="X31" s="1"/>
      </tp>
    </main>
    <main first="rtdsrv.b15d883a8a7949038d3259558de9230b">
      <tp>
        <v>146.22342501287696</v>
        <stp/>
        <stp>-lag33</stp>
        <stp/>
        <tr r="X34" s="1"/>
      </tp>
    </main>
    <main first="rtdsrv.b15d883a8a7949038d3259558de9230b">
      <tp>
        <v>144.60134132662466</v>
        <stp/>
        <stp>-lag32</stp>
        <stp/>
        <tr r="X33" s="1"/>
      </tp>
    </main>
    <main first="rtdsrv.b15d883a8a7949038d3259558de9230b">
      <tp>
        <v>154.92613491920619</v>
        <stp/>
        <stp>-lag39</stp>
        <stp/>
        <tr r="X40" s="1"/>
      </tp>
      <tp>
        <v>153.4988271279401</v>
        <stp/>
        <stp>-lag38</stp>
        <stp/>
        <tr r="X39" s="1"/>
      </tp>
    </main>
    <main first="rtdsrv.b407d698be1742e29c1e50286375b278">
      <tp t="s">
        <v>-lag21</v>
        <stp/>
        <stp>-lag21</stp>
        <stp>-1760899590</stp>
        <tr r="W22" s="1"/>
      </tp>
    </main>
    <main first="rtdsrv.b407d698be1742e29c1e50286375b278">
      <tp t="s">
        <v>-lag60</v>
        <stp/>
        <stp>-lag60</stp>
        <stp>-1112443798</stp>
        <tr r="W61" s="1"/>
      </tp>
      <tp t="s">
        <v>-lag70</v>
        <stp/>
        <stp>-lag70</stp>
        <stp>-1112443782</stp>
        <tr r="W71" s="1"/>
      </tp>
    </main>
    <main first="rtdsrv.b407d698be1742e29c1e50286375b278">
      <tp t="s">
        <v>Bond62</v>
        <stp/>
        <stp>Bond62</stp>
        <stp>-1413867448</stp>
        <tr r="L63" s="1"/>
      </tp>
    </main>
    <main first="rtdsrv.b407d698be1742e29c1e50286375b278">
      <tp t="s">
        <v>Bond22</v>
        <stp/>
        <stp>Bond22</stp>
        <stp>-1413866492</stp>
        <tr r="L23" s="1"/>
      </tp>
    </main>
    <main first="rtdsrv.b407d698be1742e29c1e50286375b278">
      <tp t="s">
        <v>NPV65</v>
        <stp/>
        <stp>NPV65</stp>
        <stp>-406508378</stp>
        <tr r="M66" s="1"/>
      </tp>
      <tp t="s">
        <v>NPV75</v>
        <stp/>
        <stp>NPV75</stp>
        <stp>-406508379</stp>
        <tr r="M76" s="1"/>
      </tp>
    </main>
    <main first="rtdsrv.b407d698be1742e29c1e50286375b278">
      <tp t="s">
        <v>NPV15</v>
        <stp/>
        <stp>NPV15</stp>
        <stp>-406508385</stp>
        <tr r="M16" s="1"/>
      </tp>
      <tp t="s">
        <v>NPV45</v>
        <stp/>
        <stp>NPV45</stp>
        <stp>-406508380</stp>
        <tr r="M46" s="1"/>
      </tp>
      <tp t="s">
        <v>NPV55</v>
        <stp/>
        <stp>NPV55</stp>
        <stp>-406508381</stp>
        <tr r="M56" s="1"/>
      </tp>
      <tp t="s">
        <v>NPV25</v>
        <stp/>
        <stp>NPV25</stp>
        <stp>-406508382</stp>
        <tr r="M26" s="1"/>
      </tp>
      <tp t="s">
        <v>NPV35</v>
        <stp/>
        <stp>NPV35</stp>
        <stp>-406508383</stp>
        <tr r="M36" s="1"/>
      </tp>
    </main>
    <main first="rtdsrv.b407d698be1742e29c1e50286375b278">
      <tp t="s">
        <v>NPV85</v>
        <stp/>
        <stp>NPV85</stp>
        <stp>-406508392</stp>
        <tr r="M86" s="1"/>
      </tp>
      <tp t="s">
        <v>NPV95</v>
        <stp/>
        <stp>NPV95</stp>
        <stp>-406508393</stp>
        <tr r="M96" s="1"/>
      </tp>
    </main>
    <main first="rtdsrv.b407d698be1742e29c1e50286375b278">
      <tp t="s">
        <v>RedA89</v>
        <stp/>
        <stp>RedA89</stp>
        <stp>391620244</stp>
        <tr r="H90" s="1"/>
      </tp>
    </main>
    <main first="rtdsrv.b407d698be1742e29c1e50286375b278">
      <tp t="s">
        <v>Bond85</v>
        <stp/>
        <stp>Bond85</stp>
        <stp>743268635</stp>
        <tr r="L86" s="1"/>
      </tp>
      <tp t="s">
        <v>Bond34</v>
        <stp/>
        <stp>Bond34</stp>
        <stp>546591241</stp>
        <tr r="L35" s="1"/>
      </tp>
    </main>
    <main first="rtdsrv.b15d883a8a7949038d3259558de9230b">
      <tp>
        <v>135.76762539243211</v>
        <stp/>
        <stp>-lag25</stp>
        <stp/>
        <tr r="X26" s="1"/>
      </tp>
      <tp>
        <v>134.67598161329721</v>
        <stp/>
        <stp>-lag24</stp>
        <stp/>
        <tr r="X25" s="1"/>
      </tp>
    </main>
    <main first="rtdsrv.b15d883a8a7949038d3259558de9230b">
      <tp>
        <v>137.87230904501862</v>
        <stp/>
        <stp>-lag27</stp>
        <stp/>
        <tr r="X28" s="1"/>
      </tp>
    </main>
    <main first="rtdsrv.b15d883a8a7949038d3259558de9230b">
      <tp>
        <v>136.80925514560624</v>
        <stp/>
        <stp>-lag26</stp>
        <stp/>
        <tr r="X27" s="1"/>
      </tp>
    </main>
    <main first="rtdsrv.b15d883a8a7949038d3259558de9230b">
      <tp>
        <v>130.64641383354976</v>
        <stp/>
        <stp>-lag21</stp>
        <stp/>
        <tr r="X22" s="1"/>
      </tp>
      <tp>
        <v>129.55503903051471</v>
        <stp/>
        <stp>-lag20</stp>
        <stp/>
        <tr r="X21" s="1"/>
      </tp>
      <tp>
        <v>133.2060646791297</v>
        <stp/>
        <stp>-lag23</stp>
        <stp/>
        <tr r="X24" s="1"/>
      </tp>
    </main>
    <main first="rtdsrv.b15d883a8a7949038d3259558de9230b">
      <tp>
        <v>131.83509317318541</v>
        <stp/>
        <stp>-lag22</stp>
        <stp/>
        <tr r="X23" s="1"/>
      </tp>
    </main>
    <main first="rtdsrv.b15d883a8a7949038d3259558de9230b">
      <tp>
        <v>140.46385242845909</v>
        <stp/>
        <stp>-lag29</stp>
        <stp/>
        <tr r="X30" s="1"/>
      </tp>
      <tp>
        <v>139.2921235719551</v>
        <stp/>
        <stp>-lag28</stp>
        <stp/>
        <tr r="X29" s="1"/>
      </tp>
    </main>
    <main first="rtdsrv.b407d698be1742e29c1e50286375b278">
      <tp t="s">
        <v>-lag91</v>
        <stp/>
        <stp>-lag91</stp>
        <stp>-1760899478</stp>
        <tr r="W92" s="1"/>
      </tp>
    </main>
    <main first="rtdsrv.b407d698be1742e29c1e50286375b278">
      <tp t="s">
        <v>Coupon53</v>
        <stp/>
        <stp>Coupon53</stp>
        <stp>881462248</stp>
        <tr r="F54" s="1"/>
      </tp>
    </main>
    <main first="rtdsrv.b407d698be1742e29c1e50286375b278">
      <tp t="s">
        <v>-lag81</v>
        <stp/>
        <stp>-lag81</stp>
        <stp>-1760899494</stp>
        <tr r="W82" s="1"/>
      </tp>
    </main>
    <main first="rtdsrv.b15d883a8a7949038d3259558de9230b">
      <tp>
        <v>3.6691751241683966E-2</v>
        <stp/>
        <stp>Yield100</stp>
        <stp/>
        <tr r="T101" s="1"/>
      </tp>
    </main>
    <main first="rtdsrv.b407d698be1742e29c1e50286375b278">
      <tp t="s">
        <v>Coupon8</v>
        <stp/>
        <stp>Coupon8</stp>
        <stp>-1618020511</stp>
        <tr r="F9" s="1"/>
      </tp>
    </main>
    <main first="rtdsrv.b15d883a8a7949038d3259558de9230b">
      <tp>
        <v>117.5222273258141</v>
        <stp/>
        <stp>NPV9</stp>
        <stp/>
        <tr r="Q10" s="1"/>
      </tp>
      <tp>
        <v>116.09910431776795</v>
        <stp/>
        <stp>NPV8</stp>
        <stp/>
        <tr r="Q9" s="1"/>
      </tp>
      <tp>
        <v>115.26501640109451</v>
        <stp/>
        <stp>NPV7</stp>
        <stp/>
        <tr r="Q8" s="1"/>
      </tp>
      <tp>
        <v>113.92630687784458</v>
        <stp/>
        <stp>NPV6</stp>
        <stp/>
        <tr r="Q7" s="1"/>
      </tp>
      <tp>
        <v>113.0405672824696</v>
        <stp/>
        <stp>NPV5</stp>
        <stp/>
        <tr r="Q6" s="1"/>
      </tp>
      <tp>
        <v>112.17494486094634</v>
        <stp/>
        <stp>NPV4</stp>
        <stp/>
        <tr r="Q5" s="1"/>
      </tp>
      <tp>
        <v>110.73079049582073</v>
        <stp/>
        <stp>NPV3</stp>
        <stp/>
        <tr r="Q4" s="1"/>
      </tp>
      <tp>
        <v>109.54328333446782</v>
        <stp/>
        <stp>NPV2</stp>
        <stp/>
        <tr r="Q3" s="1"/>
      </tp>
      <tp>
        <v>108.40316354820146</v>
        <stp/>
        <stp>NPV1</stp>
        <stp/>
        <tr r="Q2" s="1"/>
      </tp>
    </main>
    <main first="rtdsrv.b407d698be1742e29c1e50286375b278">
      <tp t="s">
        <v>Coupon6</v>
        <stp/>
        <stp>Coupon6</stp>
        <stp>-2114966173</stp>
        <tr r="F7" s="1"/>
      </tp>
    </main>
    <main first="rtdsrv.b407d698be1742e29c1e50286375b278">
      <tp t="s">
        <v>Engine7</v>
        <stp/>
        <stp>Engine7</stp>
        <stp>-1931529467</stp>
        <tr r="D8" s="1"/>
      </tp>
      <tp t="s">
        <v>Engine6</v>
        <stp/>
        <stp>Engine6</stp>
        <stp>-1931529467</stp>
        <tr r="D7" s="1"/>
      </tp>
      <tp t="s">
        <v>Engine5</v>
        <stp/>
        <stp>Engine5</stp>
        <stp>-1931529467</stp>
        <tr r="D6" s="1"/>
      </tp>
      <tp t="s">
        <v>Engine4</v>
        <stp/>
        <stp>Engine4</stp>
        <stp>-1931529467</stp>
        <tr r="D5" s="1"/>
      </tp>
      <tp t="s">
        <v>Engine3</v>
        <stp/>
        <stp>Engine3</stp>
        <stp>-1931529467</stp>
        <tr r="D4" s="1"/>
      </tp>
      <tp t="s">
        <v>Engine2</v>
        <stp/>
        <stp>Engine2</stp>
        <stp>-1931529467</stp>
        <tr r="D3" s="1"/>
      </tp>
      <tp t="s">
        <v>Engine1</v>
        <stp/>
        <stp>Engine1</stp>
        <stp>-1931529467</stp>
        <tr r="D2" s="1"/>
      </tp>
      <tp t="s">
        <v>Engine9</v>
        <stp/>
        <stp>Engine9</stp>
        <stp>-1931529467</stp>
        <tr r="D10" s="1"/>
      </tp>
      <tp t="s">
        <v>Engine8</v>
        <stp/>
        <stp>Engine8</stp>
        <stp>-1931529467</stp>
        <tr r="D9" s="1"/>
      </tp>
    </main>
    <main first="rtdsrv.b407d698be1742e29c1e50286375b278">
      <tp t="s">
        <v>RedA98</v>
        <stp/>
        <stp>RedA98</stp>
        <stp>-1885516896</stp>
        <tr r="H99" s="1"/>
      </tp>
    </main>
    <main first="rtdsrv.b407d698be1742e29c1e50286375b278">
      <tp t="s">
        <v>RedA42</v>
        <stp/>
        <stp>RedA42</stp>
        <stp>-1319450428</stp>
        <tr r="H43" s="1"/>
      </tp>
    </main>
    <main first="rtdsrv.b407d698be1742e29c1e50286375b278">
      <tp t="s">
        <v>RedA59</v>
        <stp/>
        <stp>RedA59</stp>
        <stp>-2069095449</stp>
        <tr r="H60" s="1"/>
      </tp>
      <tp t="s">
        <v>RedA11</v>
        <stp/>
        <stp>RedA11</stp>
        <stp>-1548523551</stp>
        <tr r="H12" s="1"/>
      </tp>
    </main>
    <main first="rtdsrv.b407d698be1742e29c1e50286375b278">
      <tp t="s">
        <v>RedA70</v>
        <stp/>
        <stp>RedA70</stp>
        <stp>-1444771908</stp>
        <tr r="H71" s="1"/>
      </tp>
    </main>
    <main first="rtdsrv.b407d698be1742e29c1e50286375b278">
      <tp t="s">
        <v>DirtyPrice70</v>
        <stp/>
        <stp>DirtyPrice70</stp>
        <stp>-3223852</stp>
        <tr r="O71" s="1"/>
      </tp>
    </main>
    <main first="rtdsrv.b407d698be1742e29c1e50286375b278">
      <tp t="s">
        <v>DirtyPrice94</v>
        <stp/>
        <stp>DirtyPrice94</stp>
        <stp>-1972592334</stp>
        <tr r="O95" s="1"/>
      </tp>
      <tp t="s">
        <v>DirtyPrice84</v>
        <stp/>
        <stp>DirtyPrice84</stp>
        <stp>-1972592333</stp>
        <tr r="O85" s="1"/>
      </tp>
      <tp t="s">
        <v>DirtyPrice83</v>
        <stp/>
        <stp>DirtyPrice83</stp>
        <stp>-1569307806</stp>
        <tr r="O84" s="1"/>
      </tp>
      <tp t="s">
        <v>DirtyPrice93</v>
        <stp/>
        <stp>DirtyPrice93</stp>
        <stp>-1569307807</stp>
        <tr r="O94" s="1"/>
      </tp>
      <tp t="s">
        <v>DirtyPrice24</v>
        <stp/>
        <stp>DirtyPrice24</stp>
        <stp>-1972592323</stp>
        <tr r="O25" s="1"/>
      </tp>
      <tp t="s">
        <v>DirtyPrice34</v>
        <stp/>
        <stp>DirtyPrice34</stp>
        <stp>-1972592324</stp>
        <tr r="O35" s="1"/>
      </tp>
      <tp t="s">
        <v>DirtyPrice14</v>
        <stp/>
        <stp>DirtyPrice14</stp>
        <stp>-1972592326</stp>
        <tr r="O15" s="1"/>
      </tp>
      <tp t="s">
        <v>DirtyPrice74</v>
        <stp/>
        <stp>DirtyPrice74</stp>
        <stp>-1972592320</stp>
        <tr r="O75" s="1"/>
      </tp>
      <tp t="s">
        <v>DirtyPrice44</v>
        <stp/>
        <stp>DirtyPrice44</stp>
        <stp>-1972592321</stp>
        <tr r="O45" s="1"/>
      </tp>
      <tp t="s">
        <v>DirtyPrice54</v>
        <stp/>
        <stp>DirtyPrice54</stp>
        <stp>-1972592322</stp>
        <tr r="O55" s="1"/>
      </tp>
      <tp t="s">
        <v>DirtyPrice64</v>
        <stp/>
        <stp>DirtyPrice64</stp>
        <stp>-1972592319</stp>
        <tr r="O65" s="1"/>
      </tp>
    </main>
    <main first="rtdsrv.b407d698be1742e29c1e50286375b278">
      <tp t="s">
        <v>RedA93</v>
        <stp/>
        <stp>RedA93</stp>
        <stp>-1608965449</stp>
        <tr r="H94" s="1"/>
      </tp>
    </main>
    <main first="rtdsrv.b407d698be1742e29c1e50286375b278">
      <tp t="s">
        <v>DirtyPrice60</v>
        <stp/>
        <stp>DirtyPrice60</stp>
        <stp>-3223851</stp>
        <tr r="O61" s="1"/>
      </tp>
    </main>
    <main first="rtdsrv.b407d698be1742e29c1e50286375b278">
      <tp t="s">
        <v>DirtyPrice50</v>
        <stp/>
        <stp>DirtyPrice50</stp>
        <stp>-3223854</stp>
        <tr r="O51" s="1"/>
      </tp>
    </main>
    <main first="rtdsrv.b407d698be1742e29c1e50286375b278">
      <tp t="s">
        <v>DirtyPrice40</v>
        <stp/>
        <stp>DirtyPrice40</stp>
        <stp>-3223853</stp>
        <tr r="O41" s="1"/>
      </tp>
    </main>
    <main first="rtdsrv.b407d698be1742e29c1e50286375b278">
      <tp t="s">
        <v>Yield85</v>
        <stp/>
        <stp>Yield85</stp>
        <stp>-406508392</stp>
        <tr r="P86" s="1"/>
      </tp>
      <tp t="s">
        <v>Yield95</v>
        <stp/>
        <stp>Yield95</stp>
        <stp>-406508393</stp>
        <tr r="P96" s="1"/>
      </tp>
      <tp t="s">
        <v>Yield15</v>
        <stp/>
        <stp>Yield15</stp>
        <stp>-406508385</stp>
        <tr r="P16" s="1"/>
      </tp>
      <tp t="s">
        <v>Yield45</v>
        <stp/>
        <stp>Yield45</stp>
        <stp>-406508380</stp>
        <tr r="P46" s="1"/>
      </tp>
      <tp t="s">
        <v>Yield55</v>
        <stp/>
        <stp>Yield55</stp>
        <stp>-406508381</stp>
        <tr r="P56" s="1"/>
      </tp>
      <tp t="s">
        <v>Yield25</v>
        <stp/>
        <stp>Yield25</stp>
        <stp>-406508382</stp>
        <tr r="P26" s="1"/>
      </tp>
      <tp t="s">
        <v>Yield35</v>
        <stp/>
        <stp>Yield35</stp>
        <stp>-406508383</stp>
        <tr r="P36" s="1"/>
      </tp>
    </main>
    <main first="rtdsrv.b407d698be1742e29c1e50286375b278">
      <tp t="s">
        <v>Yield65</v>
        <stp/>
        <stp>Yield65</stp>
        <stp>-406508378</stp>
        <tr r="P66" s="1"/>
      </tp>
      <tp t="s">
        <v>Yield75</v>
        <stp/>
        <stp>Yield75</stp>
        <stp>-406508379</stp>
        <tr r="P76" s="1"/>
      </tp>
    </main>
    <main first="rtdsrv.b407d698be1742e29c1e50286375b278">
      <tp t="s">
        <v>DirtyPrice30</v>
        <stp/>
        <stp>DirtyPrice30</stp>
        <stp>-3223856</stp>
        <tr r="O31" s="1"/>
      </tp>
    </main>
    <main first="rtdsrv.b407d698be1742e29c1e50286375b278">
      <tp t="s">
        <v>Yield71</v>
        <stp/>
        <stp>Yield71</stp>
        <stp>1562860089</stp>
        <tr r="P72" s="1"/>
      </tp>
      <tp t="s">
        <v>Yield41</v>
        <stp/>
        <stp>Yield41</stp>
        <stp>1562860088</stp>
        <tr r="P42" s="1"/>
      </tp>
      <tp t="s">
        <v>Yield11</v>
        <stp/>
        <stp>Yield11</stp>
        <stp>1562860083</stp>
        <tr r="P12" s="1"/>
      </tp>
      <tp t="s">
        <v>Yield51</v>
        <stp/>
        <stp>Yield51</stp>
        <stp>1562860087</stp>
        <tr r="P52" s="1"/>
      </tp>
    </main>
    <main first="rtdsrv.b407d698be1742e29c1e50286375b278">
      <tp t="s">
        <v>Yield31</v>
        <stp/>
        <stp>Yield31</stp>
        <stp>1562860085</stp>
        <tr r="P32" s="1"/>
      </tp>
      <tp t="s">
        <v>Yield21</v>
        <stp/>
        <stp>Yield21</stp>
        <stp>1562860086</stp>
        <tr r="P22" s="1"/>
      </tp>
    </main>
    <main first="rtdsrv.b407d698be1742e29c1e50286375b278">
      <tp t="s">
        <v>Yield61</v>
        <stp/>
        <stp>Yield61</stp>
        <stp>1562860090</stp>
        <tr r="P62" s="1"/>
      </tp>
    </main>
    <main first="rtdsrv.b407d698be1742e29c1e50286375b278">
      <tp t="s">
        <v>Yield81</v>
        <stp/>
        <stp>Yield81</stp>
        <stp>1562860076</stp>
        <tr r="P82" s="1"/>
      </tp>
      <tp t="s">
        <v>Yield91</v>
        <stp/>
        <stp>Yield91</stp>
        <stp>1562860075</stp>
        <tr r="P92" s="1"/>
      </tp>
    </main>
    <main first="rtdsrv.b407d698be1742e29c1e50286375b278">
      <tp t="s">
        <v>RedA46</v>
        <stp/>
        <stp>RedA46</stp>
        <stp>-1229799173</stp>
        <tr r="H47" s="1"/>
      </tp>
    </main>
    <main first="rtdsrv.b407d698be1742e29c1e50286375b278">
      <tp t="s">
        <v>DirtyPrice20</v>
        <stp/>
        <stp>DirtyPrice20</stp>
        <stp>-3223855</stp>
        <tr r="O21" s="1"/>
      </tp>
    </main>
    <main first="rtdsrv.b407d698be1742e29c1e50286375b278">
      <tp t="s">
        <v>CleanPrice93</v>
        <stp/>
        <stp>CleanPrice93</stp>
        <stp>-1569307807</stp>
        <tr r="N94" s="1"/>
      </tp>
      <tp t="s">
        <v>CleanPrice83</v>
        <stp/>
        <stp>CleanPrice83</stp>
        <stp>-1569307806</stp>
        <tr r="N84" s="1"/>
      </tp>
      <tp t="s">
        <v>CleanPrice84</v>
        <stp/>
        <stp>CleanPrice84</stp>
        <stp>-1972592333</stp>
        <tr r="N85" s="1"/>
      </tp>
      <tp t="s">
        <v>CleanPrice94</v>
        <stp/>
        <stp>CleanPrice94</stp>
        <stp>-1972592334</stp>
        <tr r="N95" s="1"/>
      </tp>
      <tp t="s">
        <v>CleanPrice54</v>
        <stp/>
        <stp>CleanPrice54</stp>
        <stp>-1972592322</stp>
        <tr r="N55" s="1"/>
      </tp>
      <tp t="s">
        <v>CleanPrice64</v>
        <stp/>
        <stp>CleanPrice64</stp>
        <stp>-1972592319</stp>
        <tr r="N65" s="1"/>
      </tp>
      <tp t="s">
        <v>CleanPrice44</v>
        <stp/>
        <stp>CleanPrice44</stp>
        <stp>-1972592321</stp>
        <tr r="N45" s="1"/>
      </tp>
      <tp t="s">
        <v>CleanPrice74</v>
        <stp/>
        <stp>CleanPrice74</stp>
        <stp>-1972592320</stp>
        <tr r="N75" s="1"/>
      </tp>
      <tp t="s">
        <v>CleanPrice14</v>
        <stp/>
        <stp>CleanPrice14</stp>
        <stp>-1972592326</stp>
        <tr r="N15" s="1"/>
      </tp>
      <tp t="s">
        <v>CleanPrice34</v>
        <stp/>
        <stp>CleanPrice34</stp>
        <stp>-1972592324</stp>
        <tr r="N35" s="1"/>
      </tp>
    </main>
    <main first="rtdsrv.b407d698be1742e29c1e50286375b278">
      <tp t="s">
        <v>CleanPrice24</v>
        <stp/>
        <stp>CleanPrice24</stp>
        <stp>-1972592323</stp>
        <tr r="N25" s="1"/>
      </tp>
    </main>
    <main first="rtdsrv.b407d698be1742e29c1e50286375b278">
      <tp t="s">
        <v>RedA99</v>
        <stp/>
        <stp>RedA99</stp>
        <stp>-1509106240</stp>
        <tr r="H100" s="1"/>
      </tp>
      <tp t="s">
        <v>RedA91</v>
        <stp/>
        <stp>RedA91</stp>
        <stp>-1552302929</stp>
        <tr r="H92" s="1"/>
      </tp>
    </main>
    <main first="rtdsrv.b407d698be1742e29c1e50286375b278">
      <tp t="s">
        <v>DirtyPrice10</v>
        <stp/>
        <stp>DirtyPrice10</stp>
        <stp>-3223858</stp>
        <tr r="O11" s="1"/>
      </tp>
    </main>
    <main first="rtdsrv.b15d883a8a7949038d3259558de9230b">
      <tp>
        <v>244.2027841002465</v>
        <stp/>
        <stp>NPV88</stp>
        <stp/>
        <tr r="Q89" s="1"/>
      </tp>
    </main>
    <main first="rtdsrv.b15d883a8a7949038d3259558de9230b">
      <tp>
        <v>246.30929435112438</v>
        <stp/>
        <stp>NPV89</stp>
        <stp/>
        <tr r="Q90" s="1"/>
      </tp>
    </main>
    <main first="rtdsrv.b15d883a8a7949038d3259558de9230b">
      <tp>
        <v>239.32468172023403</v>
        <stp/>
        <stp>NPV86</stp>
        <stp/>
        <tr r="Q87" s="1"/>
      </tp>
    </main>
    <main first="rtdsrv.b15d883a8a7949038d3259558de9230b">
      <tp>
        <v>241.73173565436326</v>
        <stp/>
        <stp>NPV87</stp>
        <stp/>
        <tr r="Q88" s="1"/>
      </tp>
    </main>
    <main first="rtdsrv.b15d883a8a7949038d3259558de9230b">
      <tp>
        <v>235.22809618675052</v>
        <stp/>
        <stp>NPV84</stp>
        <stp/>
        <tr r="Q85" s="1"/>
      </tp>
    </main>
    <main first="rtdsrv.b15d883a8a7949038d3259558de9230b">
      <tp>
        <v>237.33729142966473</v>
        <stp/>
        <stp>NPV85</stp>
        <stp/>
        <tr r="Q86" s="1"/>
      </tp>
    </main>
    <main first="rtdsrv.b15d883a8a7949038d3259558de9230b">
      <tp>
        <v>230.90844085305719</v>
        <stp/>
        <stp>NPV82</stp>
        <stp/>
        <tr r="Q83" s="1"/>
      </tp>
    </main>
    <main first="rtdsrv.b15d883a8a7949038d3259558de9230b">
      <tp>
        <v>232.9914280449722</v>
        <stp/>
        <stp>NPV83</stp>
        <stp/>
        <tr r="Q84" s="1"/>
      </tp>
    </main>
    <main first="rtdsrv.b15d883a8a7949038d3259558de9230b">
      <tp>
        <v>227.16134630668199</v>
        <stp/>
        <stp>NPV80</stp>
        <stp/>
        <tr r="Q81" s="1"/>
      </tp>
    </main>
    <main first="rtdsrv.b15d883a8a7949038d3259558de9230b">
      <tp>
        <v>229.02293614094577</v>
        <stp/>
        <stp>NPV81</stp>
        <stp/>
        <tr r="Q82" s="1"/>
      </tp>
    </main>
    <main first="rtdsrv.b407d698be1742e29c1e50286375b278">
      <tp t="s">
        <v>Yield96</v>
        <stp/>
        <stp>Yield96</stp>
        <stp>-809792920</stp>
        <tr r="P97" s="1"/>
      </tp>
      <tp t="s">
        <v>Yield86</v>
        <stp/>
        <stp>Yield86</stp>
        <stp>-809792919</stp>
        <tr r="P87" s="1"/>
      </tp>
      <tp t="s">
        <v>Yield16</v>
        <stp/>
        <stp>Yield16</stp>
        <stp>-809792912</stp>
        <tr r="P17" s="1"/>
      </tp>
      <tp t="s">
        <v>Yield36</v>
        <stp/>
        <stp>Yield36</stp>
        <stp>-809792910</stp>
        <tr r="P37" s="1"/>
      </tp>
      <tp t="s">
        <v>Yield26</v>
        <stp/>
        <stp>Yield26</stp>
        <stp>-809792909</stp>
        <tr r="P27" s="1"/>
      </tp>
      <tp t="s">
        <v>Yield56</v>
        <stp/>
        <stp>Yield56</stp>
        <stp>-809792908</stp>
        <tr r="P57" s="1"/>
      </tp>
      <tp t="s">
        <v>Yield76</v>
        <stp/>
        <stp>Yield76</stp>
        <stp>-809792906</stp>
        <tr r="P77" s="1"/>
      </tp>
      <tp t="s">
        <v>Yield46</v>
        <stp/>
        <stp>Yield46</stp>
        <stp>-809792907</stp>
        <tr r="P47" s="1"/>
      </tp>
      <tp t="s">
        <v>Yield66</v>
        <stp/>
        <stp>Yield66</stp>
        <stp>-809792905</stp>
        <tr r="P67" s="1"/>
      </tp>
    </main>
    <main first="rtdsrv.b407d698be1742e29c1e50286375b278">
      <tp t="s">
        <v>RedA60</v>
        <stp/>
        <stp>RedA60</stp>
        <stp>-1469074317</stp>
        <tr r="H61" s="1"/>
      </tp>
      <tp t="s">
        <v>RedA47</v>
        <stp/>
        <stp>RedA47</stp>
        <stp>-1532130870</stp>
        <tr r="H48" s="1"/>
      </tp>
    </main>
    <main first="rtdsrv.b15d883a8a7949038d3259558de9230b">
      <tp>
        <v>266.21206001129997</v>
        <stp/>
        <stp>NPV98</stp>
        <stp/>
        <tr r="Q99" s="1"/>
      </tp>
    </main>
    <main first="rtdsrv.b15d883a8a7949038d3259558de9230b">
      <tp>
        <v>268.84445771014714</v>
        <stp/>
        <stp>NPV99</stp>
        <stp/>
        <tr r="Q100" s="1"/>
      </tp>
    </main>
    <main first="rtdsrv.b15d883a8a7949038d3259558de9230b">
      <tp>
        <v>261.32442300888454</v>
        <stp/>
        <stp>NPV96</stp>
        <stp/>
        <tr r="Q97" s="1"/>
      </tp>
    </main>
    <main first="rtdsrv.b15d883a8a7949038d3259558de9230b">
      <tp>
        <v>263.68191820637401</v>
        <stp/>
        <stp>NPV97</stp>
        <stp/>
        <tr r="Q98" s="1"/>
      </tp>
    </main>
    <main first="rtdsrv.b15d883a8a7949038d3259558de9230b">
      <tp>
        <v>256.94724851916141</v>
        <stp/>
        <stp>NPV94</stp>
        <stp/>
        <tr r="Q95" s="1"/>
      </tp>
    </main>
    <main first="rtdsrv.b15d883a8a7949038d3259558de9230b">
      <tp>
        <v>258.92938289783825</v>
        <stp/>
        <stp>NPV95</stp>
        <stp/>
        <tr r="Q96" s="1"/>
      </tp>
    </main>
    <main first="rtdsrv.b15d883a8a7949038d3259558de9230b">
      <tp>
        <v>252.4586384821298</v>
        <stp/>
        <stp>NPV92</stp>
        <stp/>
        <tr r="Q93" s="1"/>
      </tp>
    </main>
    <main first="rtdsrv.b15d883a8a7949038d3259558de9230b">
      <tp>
        <v>254.97214958359362</v>
        <stp/>
        <stp>NPV93</stp>
        <stp/>
        <tr r="Q94" s="1"/>
      </tp>
    </main>
    <main first="rtdsrv.b15d883a8a7949038d3259558de9230b">
      <tp>
        <v>248.23714552209256</v>
        <stp/>
        <stp>NPV90</stp>
        <stp/>
        <tr r="Q91" s="1"/>
      </tp>
    </main>
    <main first="rtdsrv.b15d883a8a7949038d3259558de9230b">
      <tp>
        <v>250.52237842104728</v>
        <stp/>
        <stp>NPV91</stp>
        <stp/>
        <tr r="Q92" s="1"/>
      </tp>
    </main>
    <main first="rtdsrv.b407d698be1742e29c1e50286375b278">
      <tp t="s">
        <v>RedA53</v>
        <stp/>
        <stp>RedA53</stp>
        <stp>-2083047669</stp>
        <tr r="H54" s="1"/>
      </tp>
    </main>
    <main first="rtdsrv.b15d883a8a7949038d3259558de9230b">
      <tp>
        <v>203.80588714289223</v>
        <stp/>
        <stp>NPV68</stp>
        <stp/>
        <tr r="Q69" s="1"/>
      </tp>
    </main>
    <main first="rtdsrv.b15d883a8a7949038d3259558de9230b">
      <tp>
        <v>205.42709337010174</v>
        <stp/>
        <stp>NPV69</stp>
        <stp/>
        <tr r="Q70" s="1"/>
      </tp>
    </main>
    <main first="rtdsrv.b15d883a8a7949038d3259558de9230b">
      <tp>
        <v>200.53842577678495</v>
        <stp/>
        <stp>NPV66</stp>
        <stp/>
        <tr r="Q67" s="1"/>
      </tp>
    </main>
    <main first="rtdsrv.b15d883a8a7949038d3259558de9230b">
      <tp>
        <v>202.26569819102485</v>
        <stp/>
        <stp>NPV67</stp>
        <stp/>
        <tr r="Q68" s="1"/>
      </tp>
      <tp>
        <v>197.69446075929278</v>
        <stp/>
        <stp>NPV64</stp>
        <stp/>
        <tr r="Q65" s="1"/>
      </tp>
      <tp>
        <v>199.11395302939002</v>
        <stp/>
        <stp>NPV65</stp>
        <stp/>
        <tr r="Q66" s="1"/>
      </tp>
    </main>
    <main first="rtdsrv.b15d883a8a7949038d3259558de9230b">
      <tp>
        <v>193.85878471901233</v>
        <stp/>
        <stp>NPV62</stp>
        <stp/>
        <tr r="Q63" s="1"/>
      </tp>
      <tp>
        <v>195.80008600030902</v>
        <stp/>
        <stp>NPV63</stp>
        <stp/>
        <tr r="Q64" s="1"/>
      </tp>
      <tp>
        <v>190.37588895448039</v>
        <stp/>
        <stp>NPV60</stp>
        <stp/>
        <tr r="Q61" s="1"/>
      </tp>
    </main>
    <main first="rtdsrv.b15d883a8a7949038d3259558de9230b">
      <tp>
        <v>191.97024064641369</v>
        <stp/>
        <stp>NPV61</stp>
        <stp/>
        <tr r="Q62" s="1"/>
      </tp>
    </main>
    <main first="rtdsrv.b407d698be1742e29c1e50286375b278">
      <tp t="s">
        <v>RedA27</v>
        <stp/>
        <stp>RedA27</stp>
        <stp>-1186646236</stp>
        <tr r="H28" s="1"/>
      </tp>
    </main>
    <main first="rtdsrv.b15d883a8a7949038d3259558de9230b">
      <tp>
        <v>223.47514463267967</v>
        <stp/>
        <stp>NPV78</stp>
        <stp/>
        <tr r="Q79" s="1"/>
      </tp>
    </main>
    <main first="rtdsrv.b15d883a8a7949038d3259558de9230b">
      <tp>
        <v>225.1064997748548</v>
        <stp/>
        <stp>NPV79</stp>
        <stp/>
        <tr r="Q80" s="1"/>
      </tp>
      <tp>
        <v>219.56250546503415</v>
        <stp/>
        <stp>NPV76</stp>
        <stp/>
        <tr r="Q77" s="1"/>
      </tp>
      <tp>
        <v>221.55952568976053</v>
        <stp/>
        <stp>NPV77</stp>
        <stp/>
        <tr r="Q78" s="1"/>
      </tp>
      <tp>
        <v>215.04253205011946</v>
        <stp/>
        <stp>NPV74</stp>
        <stp/>
        <tr r="Q75" s="1"/>
      </tp>
    </main>
    <main first="rtdsrv.b15d883a8a7949038d3259558de9230b">
      <tp>
        <v>217.26693787650055</v>
        <stp/>
        <stp>NPV75</stp>
        <stp/>
        <tr r="Q76" s="1"/>
      </tp>
      <tp>
        <v>211.5295248769967</v>
        <stp/>
        <stp>NPV72</stp>
        <stp/>
        <tr r="Q73" s="1"/>
      </tp>
    </main>
    <main first="rtdsrv.b15d883a8a7949038d3259558de9230b">
      <tp>
        <v>213.08306857706833</v>
        <stp/>
        <stp>NPV73</stp>
        <stp/>
        <tr r="Q74" s="1"/>
      </tp>
    </main>
    <main first="rtdsrv.b15d883a8a7949038d3259558de9230b">
      <tp>
        <v>207.59087273121727</v>
        <stp/>
        <stp>NPV70</stp>
        <stp/>
        <tr r="Q71" s="1"/>
      </tp>
      <tp>
        <v>209.74143660474834</v>
        <stp/>
        <stp>NPV71</stp>
        <stp/>
        <tr r="Q72" s="1"/>
      </tp>
    </main>
    <main first="rtdsrv.b407d698be1742e29c1e50286375b278">
      <tp t="s">
        <v>RedA10</v>
        <stp/>
        <stp>RedA10</stp>
        <stp>-1287770091</stp>
        <tr r="H11" s="1"/>
      </tp>
      <tp t="s">
        <v>RedA24</v>
        <stp/>
        <stp>RedA24</stp>
        <stp>-1543913447</stp>
        <tr r="H25" s="1"/>
      </tp>
    </main>
    <main first="rtdsrv.b407d698be1742e29c1e50286375b278">
      <tp t="s">
        <v>RedA22</v>
        <stp/>
        <stp>RedA22</stp>
        <stp>-1272846507</stp>
        <tr r="H23" s="1"/>
      </tp>
    </main>
    <main first="rtdsrv.b407d698be1742e29c1e50286375b278">
      <tp t="s">
        <v>RedA50</v>
        <stp/>
        <stp>RedA50</stp>
        <stp>-1256431159</stp>
        <tr r="H51" s="1"/>
      </tp>
    </main>
    <main first="rtdsrv.b15d883a8a7949038d3259558de9230b">
      <tp>
        <v>170.0849282246262</v>
        <stp/>
        <stp>NPV48</stp>
        <stp/>
        <tr r="Q49" s="1"/>
      </tp>
    </main>
    <main first="rtdsrv.b15d883a8a7949038d3259558de9230b">
      <tp>
        <v>171.78280909092967</v>
        <stp/>
        <stp>NPV49</stp>
        <stp/>
        <tr r="Q50" s="1"/>
      </tp>
    </main>
    <main first="rtdsrv.b15d883a8a7949038d3259558de9230b">
      <tp>
        <v>167.5958448641029</v>
        <stp/>
        <stp>NPV46</stp>
        <stp/>
        <tr r="Q47" s="1"/>
      </tp>
    </main>
    <main first="rtdsrv.b15d883a8a7949038d3259558de9230b">
      <tp>
        <v>168.8348842317784</v>
        <stp/>
        <stp>NPV47</stp>
        <stp/>
        <tr r="Q48" s="1"/>
      </tp>
      <tp>
        <v>164.42078722357667</v>
        <stp/>
        <stp>NPV44</stp>
        <stp/>
        <tr r="Q45" s="1"/>
      </tp>
    </main>
    <main first="rtdsrv.b15d883a8a7949038d3259558de9230b">
      <tp>
        <v>165.86163276007397</v>
        <stp/>
        <stp>NPV45</stp>
        <stp/>
        <tr r="Q46" s="1"/>
      </tp>
    </main>
    <main first="rtdsrv.b15d883a8a7949038d3259558de9230b">
      <tp>
        <v>161.47491286738787</v>
        <stp/>
        <stp>NPV42</stp>
        <stp/>
        <tr r="Q43" s="1"/>
      </tp>
    </main>
    <main first="rtdsrv.b15d883a8a7949038d3259558de9230b">
      <tp>
        <v>163.21066287928858</v>
        <stp/>
        <stp>NPV43</stp>
        <stp/>
        <tr r="Q44" s="1"/>
      </tp>
    </main>
    <main first="rtdsrv.b15d883a8a7949038d3259558de9230b">
      <tp>
        <v>158.77738983887875</v>
        <stp/>
        <stp>NPV40</stp>
        <stp/>
        <tr r="Q41" s="1"/>
      </tp>
    </main>
    <main first="rtdsrv.b15d883a8a7949038d3259558de9230b">
      <tp>
        <v>160.14304732770813</v>
        <stp/>
        <stp>NPV41</stp>
        <stp/>
        <tr r="Q42" s="1"/>
      </tp>
    </main>
    <main first="rtdsrv.b407d698be1742e29c1e50286375b278">
      <tp t="s">
        <v>CleanPrice13</v>
        <stp/>
        <stp>CleanPrice13</stp>
        <stp>-1569307799</stp>
        <tr r="N14" s="1"/>
      </tp>
      <tp t="s">
        <v>CleanPrice23</v>
        <stp/>
        <stp>CleanPrice23</stp>
        <stp>-1569307796</stp>
        <tr r="N24" s="1"/>
      </tp>
      <tp t="s">
        <v>CleanPrice33</v>
        <stp/>
        <stp>CleanPrice33</stp>
        <stp>-1569307797</stp>
        <tr r="N34" s="1"/>
      </tp>
      <tp t="s">
        <v>CleanPrice43</v>
        <stp/>
        <stp>CleanPrice43</stp>
        <stp>-1569307794</stp>
        <tr r="N44" s="1"/>
      </tp>
      <tp t="s">
        <v>CleanPrice53</v>
        <stp/>
        <stp>CleanPrice53</stp>
        <stp>-1569307795</stp>
        <tr r="N54" s="1"/>
      </tp>
      <tp t="s">
        <v>CleanPrice63</v>
        <stp/>
        <stp>CleanPrice63</stp>
        <stp>-1569307792</stp>
        <tr r="N64" s="1"/>
      </tp>
      <tp t="s">
        <v>CleanPrice73</v>
        <stp/>
        <stp>CleanPrice73</stp>
        <stp>-1569307793</stp>
        <tr r="N74" s="1"/>
      </tp>
      <tp t="s">
        <v>Yield22</v>
        <stp/>
        <stp>Yield22</stp>
        <stp>1159575559</stp>
        <tr r="P23" s="1"/>
      </tp>
      <tp t="s">
        <v>Yield32</v>
        <stp/>
        <stp>Yield32</stp>
        <stp>1159575558</stp>
        <tr r="P33" s="1"/>
      </tp>
      <tp t="s">
        <v>Yield12</v>
        <stp/>
        <stp>Yield12</stp>
        <stp>1159575556</stp>
        <tr r="P13" s="1"/>
      </tp>
      <tp t="s">
        <v>Yield82</v>
        <stp/>
        <stp>Yield82</stp>
        <stp>1159575549</stp>
        <tr r="P83" s="1"/>
      </tp>
      <tp t="s">
        <v>Yield92</v>
        <stp/>
        <stp>Yield92</stp>
        <stp>1159575548</stp>
        <tr r="P93" s="1"/>
      </tp>
      <tp t="s">
        <v>Yield42</v>
        <stp/>
        <stp>Yield42</stp>
        <stp>1159575561</stp>
        <tr r="P43" s="1"/>
      </tp>
      <tp t="s">
        <v>Yield52</v>
        <stp/>
        <stp>Yield52</stp>
        <stp>1159575560</stp>
        <tr r="P53" s="1"/>
      </tp>
      <tp t="s">
        <v>Yield62</v>
        <stp/>
        <stp>Yield62</stp>
        <stp>1159575563</stp>
        <tr r="P63" s="1"/>
      </tp>
      <tp t="s">
        <v>Yield72</v>
        <stp/>
        <stp>Yield72</stp>
        <stp>1159575562</stp>
        <tr r="P73" s="1"/>
      </tp>
    </main>
    <main first="rtdsrv.b407d698be1742e29c1e50286375b278">
      <tp t="s">
        <v>RedA17</v>
        <stp/>
        <stp>RedA17</stp>
        <stp>-1706086066</stp>
        <tr r="H18" s="1"/>
      </tp>
      <tp t="s">
        <v>RedA68</v>
        <stp/>
        <stp>RedA68</stp>
        <stp>-1062631415</stp>
        <tr r="H69" s="1"/>
      </tp>
      <tp t="s">
        <v>RedA37</v>
        <stp/>
        <stp>RedA37</stp>
        <stp>-1980028638</stp>
        <tr r="H38" s="1"/>
      </tp>
    </main>
    <main first="rtdsrv.b15d883a8a7949038d3259558de9230b">
      <tp>
        <v>187.21152756914927</v>
        <stp/>
        <stp>NPV58</stp>
        <stp/>
        <tr r="Q59" s="1"/>
      </tp>
    </main>
    <main first="rtdsrv.b15d883a8a7949038d3259558de9230b">
      <tp>
        <v>188.90898419648619</v>
        <stp/>
        <stp>NPV59</stp>
        <stp/>
        <tr r="Q60" s="1"/>
      </tp>
    </main>
    <main first="rtdsrv.b15d883a8a7949038d3259558de9230b">
      <tp>
        <v>183.40077636235077</v>
        <stp/>
        <stp>NPV56</stp>
        <stp/>
        <tr r="Q57" s="1"/>
      </tp>
      <tp>
        <v>185.3123944371755</v>
        <stp/>
        <stp>NPV57</stp>
        <stp/>
        <tr r="Q58" s="1"/>
      </tp>
      <tp>
        <v>180.42375073259092</v>
        <stp/>
        <stp>NPV54</stp>
        <stp/>
        <tr r="Q55" s="1"/>
      </tp>
    </main>
    <main first="rtdsrv.b15d883a8a7949038d3259558de9230b">
      <tp>
        <v>181.8379946584067</v>
        <stp/>
        <stp>NPV55</stp>
        <stp/>
        <tr r="Q56" s="1"/>
      </tp>
    </main>
    <main first="rtdsrv.b15d883a8a7949038d3259558de9230b">
      <tp>
        <v>177.13723435375644</v>
        <stp/>
        <stp>NPV52</stp>
        <stp/>
        <tr r="Q53" s="1"/>
      </tp>
    </main>
    <main first="rtdsrv.b15d883a8a7949038d3259558de9230b">
      <tp>
        <v>178.75312626210351</v>
        <stp/>
        <stp>NPV53</stp>
        <stp/>
        <tr r="Q54" s="1"/>
      </tp>
    </main>
    <main first="rtdsrv.b15d883a8a7949038d3259558de9230b">
      <tp>
        <v>173.43309794774262</v>
        <stp/>
        <stp>NPV50</stp>
        <stp/>
        <tr r="Q51" s="1"/>
      </tp>
      <tp>
        <v>175.33460153960357</v>
        <stp/>
        <stp>NPV51</stp>
        <stp/>
        <tr r="Q52" s="1"/>
      </tp>
    </main>
    <main first="rtdsrv.b407d698be1742e29c1e50286375b278">
      <tp t="s">
        <v>Yield99</v>
        <stp/>
        <stp>Yield99</stp>
        <stp>1919090435</stp>
        <tr r="P100" s="1"/>
      </tp>
      <tp t="s">
        <v>Yield89</v>
        <stp/>
        <stp>Yield89</stp>
        <stp>1919090436</stp>
        <tr r="P90" s="1"/>
      </tp>
      <tp t="s">
        <v>Yield49</v>
        <stp/>
        <stp>Yield49</stp>
        <stp>1919090448</stp>
        <tr r="P50" s="1"/>
      </tp>
      <tp t="s">
        <v>Yield79</v>
        <stp/>
        <stp>Yield79</stp>
        <stp>1919090449</stp>
        <tr r="P80" s="1"/>
      </tp>
      <tp t="s">
        <v>Yield19</v>
        <stp/>
        <stp>Yield19</stp>
        <stp>1919090443</stp>
        <tr r="P20" s="1"/>
      </tp>
      <tp t="s">
        <v>Yield59</v>
        <stp/>
        <stp>Yield59</stp>
        <stp>1919090447</stp>
        <tr r="P60" s="1"/>
      </tp>
      <tp t="s">
        <v>Yield29</v>
        <stp/>
        <stp>Yield29</stp>
        <stp>1919090446</stp>
        <tr r="P30" s="1"/>
      </tp>
      <tp t="s">
        <v>Yield39</v>
        <stp/>
        <stp>Yield39</stp>
        <stp>1919090445</stp>
        <tr r="P40" s="1"/>
      </tp>
      <tp t="s">
        <v>Yield69</v>
        <stp/>
        <stp>Yield69</stp>
        <stp>1919090450</stp>
        <tr r="P70" s="1"/>
      </tp>
    </main>
    <main first="rtdsrv.b407d698be1742e29c1e50286375b278">
      <tp t="s">
        <v>RedA61</v>
        <stp/>
        <stp>RedA61</stp>
        <stp>-1357104689</stp>
        <tr r="H62" s="1"/>
      </tp>
    </main>
    <main first="rtdsrv.b407d698be1742e29c1e50286375b278">
      <tp t="s">
        <v>RedA78</v>
        <stp/>
        <stp>RedA78</stp>
        <stp>-2008945944</stp>
        <tr r="H79" s="1"/>
      </tp>
    </main>
    <main first="rtdsrv.b407d698be1742e29c1e50286375b278">
      <tp t="s">
        <v>RedA45</v>
        <stp/>
        <stp>RedA45</stp>
        <stp>-1271076079</stp>
        <tr r="H46" s="1"/>
      </tp>
      <tp t="s">
        <v>RedA31</v>
        <stp/>
        <stp>RedA31</stp>
        <stp>-1799776867</stp>
        <tr r="H32" s="1"/>
      </tp>
    </main>
    <main first="rtdsrv.b15d883a8a7949038d3259558de9230b">
      <tp>
        <v>140.50178141928561</v>
        <stp/>
        <stp>NPV28</stp>
        <stp/>
        <tr r="Q29" s="1"/>
      </tp>
    </main>
    <main first="rtdsrv.b15d883a8a7949038d3259558de9230b">
      <tp>
        <v>142.21862874554188</v>
        <stp/>
        <stp>NPV29</stp>
        <stp/>
        <tr r="Q30" s="1"/>
      </tp>
    </main>
    <main first="rtdsrv.b15d883a8a7949038d3259558de9230b">
      <tp>
        <v>137.31421417881509</v>
        <stp/>
        <stp>NPV26</stp>
        <stp/>
        <tr r="Q27" s="1"/>
      </tp>
      <tp>
        <v>138.99883500979212</v>
        <stp/>
        <stp>NPV27</stp>
        <stp/>
        <tr r="Q28" s="1"/>
      </tp>
      <tp>
        <v>135.46737603829575</v>
        <stp/>
        <stp>NPV24</stp>
        <stp/>
        <tr r="Q25" s="1"/>
      </tp>
    </main>
    <main first="rtdsrv.b15d883a8a7949038d3259558de9230b">
      <tp>
        <v>136.38982556606283</v>
        <stp/>
        <stp>NPV25</stp>
        <stp/>
        <tr r="Q26" s="1"/>
      </tp>
    </main>
    <main first="rtdsrv.b15d883a8a7949038d3259558de9230b">
      <tp>
        <v>132.36023082205404</v>
        <stp/>
        <stp>NPV22</stp>
        <stp/>
        <tr r="Q23" s="1"/>
      </tp>
    </main>
    <main first="rtdsrv.b15d883a8a7949038d3259558de9230b">
      <tp>
        <v>133.78490920345601</v>
        <stp/>
        <stp>NPV23</stp>
        <stp/>
        <tr r="Q24" s="1"/>
      </tp>
    </main>
    <main first="rtdsrv.b15d883a8a7949038d3259558de9230b">
      <tp>
        <v>130.10782309352697</v>
        <stp/>
        <stp>NPV20</stp>
        <stp/>
        <tr r="Q21" s="1"/>
      </tp>
    </main>
    <main first="rtdsrv.b15d883a8a7949038d3259558de9230b">
      <tp>
        <v>131.25452818853068</v>
        <stp/>
        <stp>NPV21</stp>
        <stp/>
        <tr r="Q22" s="1"/>
      </tp>
    </main>
    <main first="rtdsrv.b407d698be1742e29c1e50286375b278">
      <tp t="s">
        <v>RedA36</v>
        <stp/>
        <stp>RedA36</stp>
        <stp>-1171485190</stp>
        <tr r="H37" s="1"/>
      </tp>
    </main>
    <main first="rtdsrv.b407d698be1742e29c1e50286375b278">
      <tp t="s">
        <v>RedA96</v>
        <stp/>
        <stp>RedA96</stp>
        <stp>-1150139015</stp>
        <tr r="H97" s="1"/>
      </tp>
    </main>
    <main first="rtdsrv.b407d698be1742e29c1e50286375b278">
      <tp t="s">
        <v>RedA73</v>
        <stp/>
        <stp>RedA73</stp>
        <stp>-2118009876</stp>
        <tr r="H74" s="1"/>
      </tp>
    </main>
    <main first="rtdsrv.b15d883a8a7949038d3259558de9230b">
      <tp>
        <v>155.74987977849074</v>
        <stp/>
        <stp>NPV38</stp>
        <stp/>
        <tr r="Q39" s="1"/>
      </tp>
    </main>
    <main first="rtdsrv.b15d883a8a7949038d3259558de9230b">
      <tp>
        <v>156.99772188755708</v>
        <stp/>
        <stp>NPV39</stp>
        <stp/>
        <tr r="Q40" s="1"/>
      </tp>
      <tp>
        <v>152.74142953119002</v>
        <stp/>
        <stp>NPV36</stp>
        <stp/>
        <tr r="Q37" s="1"/>
      </tp>
      <tp>
        <v>154.48087845019145</v>
        <stp/>
        <stp>NPV37</stp>
        <stp/>
        <tr r="Q38" s="1"/>
      </tp>
    </main>
    <main first="rtdsrv.b15d883a8a7949038d3259558de9230b">
      <tp>
        <v>149.47134055974931</v>
        <stp/>
        <stp>NPV34</stp>
        <stp/>
        <tr r="Q35" s="1"/>
      </tp>
    </main>
    <main first="rtdsrv.b15d883a8a7949038d3259558de9230b">
      <tp>
        <v>151.21476006321902</v>
        <stp/>
        <stp>NPV35</stp>
        <stp/>
        <tr r="Q36" s="1"/>
      </tp>
    </main>
    <main first="rtdsrv.b15d883a8a7949038d3259558de9230b">
      <tp>
        <v>146.40093408311449</v>
        <stp/>
        <stp>NPV32</stp>
        <stp/>
        <tr r="Q33" s="1"/>
      </tp>
      <tp>
        <v>147.74013712066028</v>
        <stp/>
        <stp>NPV33</stp>
        <stp/>
        <tr r="Q34" s="1"/>
      </tp>
    </main>
    <main first="rtdsrv.b15d883a8a7949038d3259558de9230b">
      <tp>
        <v>143.47962285745348</v>
        <stp/>
        <stp>NPV30</stp>
        <stp/>
        <tr r="Q31" s="1"/>
      </tp>
    </main>
    <main first="rtdsrv.b15d883a8a7949038d3259558de9230b">
      <tp>
        <v>144.90103534989822</v>
        <stp/>
        <stp>NPV31</stp>
        <stp/>
        <tr r="Q32" s="1"/>
      </tp>
      <tp>
        <v>3.6509209012985232E-2</v>
        <stp/>
        <stp>Yield1</stp>
        <stp/>
        <tr r="T2" s="1"/>
      </tp>
      <tp>
        <v>3.6507822942733768E-2</v>
        <stp/>
        <stp>Yield2</stp>
        <stp/>
        <tr r="T3" s="1"/>
      </tp>
      <tp>
        <v>3.6505582666397092E-2</v>
        <stp/>
        <stp>Yield3</stp>
        <stp/>
        <tr r="T4" s="1"/>
      </tp>
    </main>
    <main first="rtdsrv.b407d698be1742e29c1e50286375b278">
      <tp t="s">
        <v>Yield8</v>
        <stp/>
        <stp>Yield8</stp>
        <stp>35747927</stp>
        <tr r="P9" s="1"/>
      </tp>
    </main>
    <main first="rtdsrv.b15d883a8a7949038d3259558de9230b">
      <tp>
        <v>3.649747576713562E-2</v>
        <stp/>
        <stp>Yield4</stp>
        <stp/>
        <tr r="T5" s="1"/>
      </tp>
    </main>
    <main first="rtdsrv.b407d698be1742e29c1e50286375b278">
      <tp t="s">
        <v>Yield9</v>
        <stp/>
        <stp>Yield9</stp>
        <stp>35747926</stp>
        <tr r="P10" s="1"/>
      </tp>
    </main>
    <main first="rtdsrv.b15d883a8a7949038d3259558de9230b">
      <tp>
        <v>3.6503568029403688E-2</v>
        <stp/>
        <stp>Yield5</stp>
        <stp/>
        <tr r="T6" s="1"/>
      </tp>
    </main>
    <main first="rtdsrv.b15d883a8a7949038d3259558de9230b">
      <tp>
        <v>3.6509370183944699E-2</v>
        <stp/>
        <stp>Yield6</stp>
        <stp/>
        <tr r="T7" s="1"/>
      </tp>
      <tp>
        <v>3.6504696226119994E-2</v>
        <stp/>
        <stp>Yield7</stp>
        <stp/>
        <tr r="T8" s="1"/>
      </tp>
    </main>
    <main first="rtdsrv.b407d698be1742e29c1e50286375b278">
      <tp t="s">
        <v>Yield5</v>
        <stp/>
        <stp>Yield5</stp>
        <stp>35747938</stp>
        <tr r="P6" s="1"/>
      </tp>
    </main>
    <main first="rtdsrv.b15d883a8a7949038d3259558de9230b">
      <tp>
        <v>3.6512077856063842E-2</v>
        <stp/>
        <stp>Yield8</stp>
        <stp/>
        <tr r="T9" s="1"/>
      </tp>
    </main>
    <main first="rtdsrv.b407d698be1742e29c1e50286375b278">
      <tp t="s">
        <v>Yield4</v>
        <stp/>
        <stp>Yield4</stp>
        <stp>35747939</stp>
        <tr r="P5" s="1"/>
      </tp>
    </main>
    <main first="rtdsrv.b15d883a8a7949038d3259558de9230b">
      <tp>
        <v>3.6506066179275515E-2</v>
        <stp/>
        <stp>Yield9</stp>
        <stp/>
        <tr r="T10" s="1"/>
      </tp>
    </main>
    <main first="rtdsrv.b407d698be1742e29c1e50286375b278">
      <tp t="s">
        <v>Yield1</v>
        <stp/>
        <stp>Yield1</stp>
        <stp>35747934</stp>
        <tr r="P2" s="1"/>
      </tp>
      <tp t="s">
        <v>Yield6</v>
        <stp/>
        <stp>Yield6</stp>
        <stp>35747941</stp>
        <tr r="P7" s="1"/>
      </tp>
      <tp t="s">
        <v>Yield7</v>
        <stp/>
        <stp>Yield7</stp>
        <stp>35747940</stp>
        <tr r="P8" s="1"/>
      </tp>
      <tp t="s">
        <v>Yield3</v>
        <stp/>
        <stp>Yield3</stp>
        <stp>35747936</stp>
        <tr r="P4" s="1"/>
      </tp>
      <tp t="s">
        <v>Yield2</v>
        <stp/>
        <stp>Yield2</stp>
        <stp>35747937</stp>
        <tr r="P3" s="1"/>
      </tp>
    </main>
    <main first="rtdsrv.b407d698be1742e29c1e50286375b278">
      <tp t="s">
        <v>Yield100</v>
        <stp/>
        <stp>Yield100</stp>
        <stp>1892142494</stp>
        <tr r="P101" s="1"/>
      </tp>
    </main>
    <main first="rtdsrv.b407d698be1742e29c1e50286375b278">
      <tp t="s">
        <v>RedA34</v>
        <stp/>
        <stp>RedA34</stp>
        <stp>-1432637127</stp>
        <tr r="H35" s="1"/>
      </tp>
    </main>
    <main first="rtdsrv.b407d698be1742e29c1e50286375b278">
      <tp t="s">
        <v>RedA72</v>
        <stp/>
        <stp>RedA72</stp>
        <stp>-1264661716</stp>
        <tr r="H73" s="1"/>
      </tp>
    </main>
    <main first="rtdsrv.b407d698be1742e29c1e50286375b278">
      <tp t="s">
        <v>DirtyPrice90</v>
        <stp/>
        <stp>DirtyPrice90</stp>
        <stp>-3223866</stp>
        <tr r="O91" s="1"/>
      </tp>
    </main>
    <main first="rtdsrv.b15d883a8a7949038d3259558de9230b">
      <tp>
        <v>267.91976910857625</v>
        <stp/>
        <stp>CleanPrice100</stp>
        <stp/>
        <tr r="R101" s="1"/>
      </tp>
    </main>
    <main first="rtdsrv.b407d698be1742e29c1e50286375b278">
      <tp t="s">
        <v>RedA86</v>
        <stp/>
        <stp>RedA86</stp>
        <stp>-1312906082</stp>
        <tr r="H87" s="1"/>
      </tp>
    </main>
    <main first="rtdsrv.b407d698be1742e29c1e50286375b278">
      <tp t="s">
        <v>DirtyPrice80</v>
        <stp/>
        <stp>DirtyPrice80</stp>
        <stp>-3223865</stp>
        <tr r="O81" s="1"/>
      </tp>
    </main>
    <main first="rtdsrv.b15d883a8a7949038d3259558de9230b">
      <tp>
        <v>128.0788391295136</v>
        <stp/>
        <stp>NPV18</stp>
        <stp/>
        <tr r="Q19" s="1"/>
      </tp>
    </main>
    <main first="rtdsrv.b15d883a8a7949038d3259558de9230b">
      <tp>
        <v>129.0387685342838</v>
        <stp/>
        <stp>NPV19</stp>
        <stp/>
        <tr r="Q20" s="1"/>
      </tp>
      <tp>
        <v>125.76230734277274</v>
        <stp/>
        <stp>NPV16</stp>
        <stp/>
        <tr r="Q17" s="1"/>
      </tp>
    </main>
    <main first="rtdsrv.b15d883a8a7949038d3259558de9230b">
      <tp>
        <v>126.70900148466026</v>
        <stp/>
        <stp>NPV17</stp>
        <stp/>
        <tr r="Q18" s="1"/>
      </tp>
      <tp>
        <v>123.24147887410282</v>
        <stp/>
        <stp>NPV14</stp>
        <stp/>
        <tr r="Q15" s="1"/>
      </tp>
    </main>
    <main first="rtdsrv.b15d883a8a7949038d3259558de9230b">
      <tp>
        <v>124.54435159524533</v>
        <stp/>
        <stp>NPV15</stp>
        <stp/>
        <tr r="Q16" s="1"/>
      </tp>
      <tp>
        <v>120.99293932290811</v>
        <stp/>
        <stp>NPV12</stp>
        <stp/>
        <tr r="Q13" s="1"/>
      </tp>
    </main>
    <main first="rtdsrv.b15d883a8a7949038d3259558de9230b">
      <tp>
        <v>121.95725030358984</v>
        <stp/>
        <stp>NPV13</stp>
        <stp/>
        <tr r="Q14" s="1"/>
      </tp>
    </main>
    <main first="rtdsrv.b15d883a8a7949038d3259558de9230b">
      <tp>
        <v>118.39736648099293</v>
        <stp/>
        <stp>NPV10</stp>
        <stp/>
        <tr r="Q11" s="1"/>
      </tp>
    </main>
    <main first="rtdsrv.b15d883a8a7949038d3259558de9230b">
      <tp>
        <v>119.80387507137097</v>
        <stp/>
        <stp>NPV11</stp>
        <stp/>
        <tr r="Q12" s="1"/>
      </tp>
    </main>
    <main first="rtdsrv.b407d698be1742e29c1e50286375b278">
      <tp t="s">
        <v>DirtyPrice73</v>
        <stp/>
        <stp>DirtyPrice73</stp>
        <stp>-1569307793</stp>
        <tr r="O74" s="1"/>
      </tp>
      <tp t="s">
        <v>DirtyPrice63</v>
        <stp/>
        <stp>DirtyPrice63</stp>
        <stp>-1569307792</stp>
        <tr r="O64" s="1"/>
      </tp>
      <tp t="s">
        <v>DirtyPrice53</v>
        <stp/>
        <stp>DirtyPrice53</stp>
        <stp>-1569307795</stp>
        <tr r="O54" s="1"/>
      </tp>
      <tp t="s">
        <v>DirtyPrice43</v>
        <stp/>
        <stp>DirtyPrice43</stp>
        <stp>-1569307794</stp>
        <tr r="O44" s="1"/>
      </tp>
      <tp t="s">
        <v>DirtyPrice33</v>
        <stp/>
        <stp>DirtyPrice33</stp>
        <stp>-1569307797</stp>
        <tr r="O34" s="1"/>
      </tp>
      <tp t="s">
        <v>DirtyPrice23</v>
        <stp/>
        <stp>DirtyPrice23</stp>
        <stp>-1569307796</stp>
        <tr r="O24" s="1"/>
      </tp>
      <tp t="s">
        <v>DirtyPrice13</v>
        <stp/>
        <stp>DirtyPrice13</stp>
        <stp>-1569307799</stp>
        <tr r="O14" s="1"/>
      </tp>
    </main>
    <main first="rtdsrv.b407d698be1742e29c1e50286375b278">
      <tp t="s">
        <v>Coupon23</v>
        <stp/>
        <stp>Coupon23</stp>
        <stp>-488928240</stp>
        <tr r="F24" s="1"/>
      </tp>
      <tp t="s">
        <v>Coupon26</v>
        <stp/>
        <stp>Coupon26</stp>
        <stp>-859084349</stp>
        <tr r="F27" s="1"/>
      </tp>
      <tp t="s">
        <v>Coupon62</v>
        <stp/>
        <stp>Coupon62</stp>
        <stp>-733511907</stp>
        <tr r="F63" s="1"/>
      </tp>
    </main>
    <main first="rtdsrv.b407d698be1742e29c1e50286375b278">
      <tp t="s">
        <v>Coupon65</v>
        <stp/>
        <stp>Coupon65</stp>
        <stp>1268883359</stp>
        <tr r="F66" s="1"/>
      </tp>
      <tp t="s">
        <v>CleanPrice10</v>
        <stp/>
        <stp>CleanPrice10</stp>
        <stp>-3223858</stp>
        <tr r="N11" s="1"/>
      </tp>
      <tp t="s">
        <v>Coupon87</v>
        <stp/>
        <stp>Coupon87</stp>
        <stp>-348968390</stp>
        <tr r="F88" s="1"/>
      </tp>
    </main>
    <main first="rtdsrv.b407d698be1742e29c1e50286375b278">
      <tp t="s">
        <v>Coupon4</v>
        <stp/>
        <stp>Coupon4</stp>
        <stp>-319663229</stp>
        <tr r="F5" s="1"/>
      </tp>
    </main>
    <main first="rtdsrv.b407d698be1742e29c1e50286375b278">
      <tp t="s">
        <v>RedA4</v>
        <stp/>
        <stp>RedA4</stp>
        <stp>1758799593</stp>
        <tr r="H5" s="1"/>
      </tp>
    </main>
    <main first="rtdsrv.b407d698be1742e29c1e50286375b278">
      <tp t="s">
        <v>CleanPrice20</v>
        <stp/>
        <stp>CleanPrice20</stp>
        <stp>-3223855</stp>
        <tr r="N21" s="1"/>
      </tp>
    </main>
    <main first="rtdsrv.b407d698be1742e29c1e50286375b278">
      <tp t="s">
        <v>RedA1</v>
        <stp/>
        <stp>RedA1</stp>
        <stp>1079574528</stp>
        <tr r="H2" s="1"/>
      </tp>
      <tp t="s">
        <v>Coupon72</v>
        <stp/>
        <stp>Coupon72</stp>
        <stp>1780310961</stp>
        <tr r="F73" s="1"/>
      </tp>
      <tp t="s">
        <v>Coupon83</v>
        <stp/>
        <stp>Coupon83</stp>
        <stp>1788890103</stp>
        <tr r="F84" s="1"/>
      </tp>
      <tp t="s">
        <v>Coupon38</v>
        <stp/>
        <stp>Coupon38</stp>
        <stp>1710929924</stp>
        <tr r="F39" s="1"/>
      </tp>
      <tp t="s">
        <v>CleanPrice30</v>
        <stp/>
        <stp>CleanPrice30</stp>
        <stp>-3223856</stp>
        <tr r="N31" s="1"/>
      </tp>
    </main>
    <main first="rtdsrv.b407d698be1742e29c1e50286375b278">
      <tp t="s">
        <v>CleanPrice40</v>
        <stp/>
        <stp>CleanPrice40</stp>
        <stp>-3223853</stp>
        <tr r="N41" s="1"/>
      </tp>
    </main>
    <main first="rtdsrv.b407d698be1742e29c1e50286375b278">
      <tp t="s">
        <v>Coupon14</v>
        <stp/>
        <stp>Coupon14</stp>
        <stp>1147622851</stp>
        <tr r="F15" s="1"/>
      </tp>
      <tp t="s">
        <v>CleanPrice50</v>
        <stp/>
        <stp>CleanPrice50</stp>
        <stp>-3223854</stp>
        <tr r="N51" s="1"/>
      </tp>
    </main>
    <main first="rtdsrv.b407d698be1742e29c1e50286375b278">
      <tp t="s">
        <v>Coupon34</v>
        <stp/>
        <stp>Coupon34</stp>
        <stp>1554025839</stp>
        <tr r="F35" s="1"/>
      </tp>
      <tp t="s">
        <v>Coupon15</v>
        <stp/>
        <stp>Coupon15</stp>
        <stp>1425823942</stp>
        <tr r="F16" s="1"/>
      </tp>
      <tp t="s">
        <v>CleanPrice60</v>
        <stp/>
        <stp>CleanPrice60</stp>
        <stp>-3223851</stp>
        <tr r="N61" s="1"/>
      </tp>
      <tp t="s">
        <v>Coupon59</v>
        <stp/>
        <stp>Coupon59</stp>
        <stp>-818381408</stp>
        <tr r="F60" s="1"/>
      </tp>
    </main>
    <main first="rtdsrv.b407d698be1742e29c1e50286375b278">
      <tp t="s">
        <v>RedA8</v>
        <stp/>
        <stp>RedA8</stp>
        <stp>-808686084</stp>
        <tr r="H9" s="1"/>
      </tp>
      <tp t="s">
        <v>Coupon11</v>
        <stp/>
        <stp>Coupon11</stp>
        <stp>1084939936</stp>
        <tr r="F12" s="1"/>
      </tp>
      <tp t="s">
        <v>CleanPrice70</v>
        <stp/>
        <stp>CleanPrice70</stp>
        <stp>-3223852</stp>
        <tr r="N71" s="1"/>
      </tp>
      <tp t="s">
        <v>Coupon24</v>
        <stp/>
        <stp>Coupon24</stp>
        <stp>-329692433</stp>
        <tr r="F25" s="1"/>
      </tp>
      <tp t="s">
        <v>Coupon27</v>
        <stp/>
        <stp>Coupon27</stp>
        <stp>-209396413</stp>
        <tr r="F28" s="1"/>
      </tp>
    </main>
    <main first="rtdsrv.b407d698be1742e29c1e50286375b278">
      <tp t="s">
        <v>Coupon13</v>
        <stp/>
        <stp>Coupon13</stp>
        <stp>1417281506</stp>
        <tr r="F14" s="1"/>
      </tp>
      <tp t="s">
        <v>Coupon91</v>
        <stp/>
        <stp>Coupon91</stp>
        <stp>1644379606</stp>
        <tr r="F92" s="1"/>
      </tp>
      <tp t="s">
        <v>Coupon29</v>
        <stp/>
        <stp>Coupon29</stp>
        <stp>1034242667</stp>
        <tr r="F30" s="1"/>
      </tp>
      <tp t="s">
        <v>Coupon45</v>
        <stp/>
        <stp>Coupon45</stp>
        <stp>1437278544</stp>
        <tr r="F46" s="1"/>
      </tp>
      <tp t="s">
        <v>Coupon95</v>
        <stp/>
        <stp>Coupon95</stp>
        <stp>1841974337</stp>
        <tr r="F96" s="1"/>
      </tp>
      <tp t="s">
        <v>CleanPrice80</v>
        <stp/>
        <stp>CleanPrice80</stp>
        <stp>-3223865</stp>
        <tr r="N81" s="1"/>
      </tp>
      <tp t="s">
        <v>Coupon71</v>
        <stp/>
        <stp>Coupon71</stp>
        <stp>-880123206</stp>
        <tr r="F72" s="1"/>
      </tp>
      <tp t="s">
        <v>Coupon2</v>
        <stp/>
        <stp>Coupon2</stp>
        <stp>1813867169</stp>
        <tr r="F3" s="1"/>
      </tp>
    </main>
    <main first="rtdsrv.b407d698be1742e29c1e50286375b278">
      <tp t="s">
        <v>Coupon75</v>
        <stp/>
        <stp>Coupon75</stp>
        <stp>1213208018</stp>
        <tr r="F76" s="1"/>
      </tp>
      <tp t="s">
        <v>Coupon49</v>
        <stp/>
        <stp>Coupon49</stp>
        <stp>1220296360</stp>
        <tr r="F50" s="1"/>
      </tp>
      <tp t="s">
        <v>Coupon51</v>
        <stp/>
        <stp>Coupon51</stp>
        <stp>1154333799</stp>
        <tr r="F52" s="1"/>
      </tp>
      <tp t="s">
        <v>Coupon55</v>
        <stp/>
        <stp>Coupon55</stp>
        <stp>2037856479</stp>
        <tr r="F56" s="1"/>
      </tp>
      <tp t="s">
        <v>Coupon10</v>
        <stp/>
        <stp>Coupon10</stp>
        <stp>1015871650</stp>
        <tr r="F11" s="1"/>
      </tp>
      <tp t="s">
        <v>CleanPrice90</v>
        <stp/>
        <stp>CleanPrice90</stp>
        <stp>-3223866</stp>
        <tr r="N91" s="1"/>
      </tp>
      <tp t="s">
        <v>Coupon98</v>
        <stp/>
        <stp>Coupon98</stp>
        <stp>-804301783</stp>
        <tr r="F99" s="1"/>
      </tp>
    </main>
    <main first="rtdsrv.b407d698be1742e29c1e50286375b278">
      <tp t="s">
        <v>Coupon96</v>
        <stp/>
        <stp>Coupon96</stp>
        <stp>1317639734</stp>
        <tr r="F97" s="1"/>
      </tp>
      <tp t="s">
        <v>Coupon40</v>
        <stp/>
        <stp>Coupon40</stp>
        <stp>1577598785</stp>
        <tr r="F41" s="1"/>
      </tp>
      <tp t="s">
        <v>Coupon20</v>
        <stp/>
        <stp>Coupon20</stp>
        <stp>-457939752</stp>
        <tr r="F21" s="1"/>
      </tp>
      <tp t="s">
        <v>Coupon37</v>
        <stp/>
        <stp>Coupon37</stp>
        <stp>-755785530</stp>
        <tr r="F38" s="1"/>
      </tp>
      <tp t="s">
        <v>Coupon33</v>
        <stp/>
        <stp>Coupon33</stp>
        <stp>-955329520</stp>
        <tr r="F34" s="1"/>
      </tp>
    </main>
    <main first="rtdsrv.b407d698be1742e29c1e50286375b278">
      <tp t="s">
        <v>Coupon3</v>
        <stp/>
        <stp>Coupon3</stp>
        <stp>1317151717</stp>
        <tr r="F4" s="1"/>
      </tp>
      <tp t="s">
        <v>Coupon1</v>
        <stp/>
        <stp>Coupon1</stp>
        <stp>1977700785</stp>
        <tr r="F2" s="1"/>
      </tp>
    </main>
    <main first="rtdsrv.b407d698be1742e29c1e50286375b278">
      <tp t="s">
        <v>Coupon60</v>
        <stp/>
        <stp>Coupon60</stp>
        <stp>1984787519</stp>
        <tr r="F61" s="1"/>
      </tp>
    </main>
    <main first="rtdsrv.b15d883a8a7949038d3259558de9230b">
      <tp>
        <v>271.4420857768007</v>
        <stp/>
        <stp>DirtyPrice100</stp>
        <stp/>
        <tr r="S101" s="1"/>
      </tp>
    </main>
    <main first="rtdsrv.b407d698be1742e29c1e50286375b278">
      <tp t="s">
        <v>Coupon84</v>
        <stp/>
        <stp>Coupon84</stp>
        <stp>1627952184</stp>
        <tr r="F85" s="1"/>
      </tp>
      <tp t="s">
        <v>Coupon94</v>
        <stp/>
        <stp>Coupon94</stp>
        <stp>2114392241</stp>
        <tr r="F95" s="1"/>
      </tp>
    </main>
    <main first="rtdsrv.b407d698be1742e29c1e50286375b278">
      <tp t="s">
        <v>Coupon43</v>
        <stp/>
        <stp>Coupon43</stp>
        <stp>2046139079</stp>
        <tr r="F44" s="1"/>
      </tp>
      <tp t="s">
        <v>Coupon21</v>
        <stp/>
        <stp>Coupon21</stp>
        <stp>-820170611</stp>
        <tr r="F22" s="1"/>
      </tp>
      <tp t="s">
        <v>Coupon9</v>
        <stp/>
        <stp>Coupon9</stp>
        <stp>-291533746</stp>
        <tr r="F10" s="1"/>
      </tp>
    </main>
    <main first="rtdsrv.b407d698be1742e29c1e50286375b278">
      <tp t="s">
        <v>RedA5</v>
        <stp/>
        <stp>RedA5</stp>
        <stp>-595727730</stp>
        <tr r="H6" s="1"/>
      </tp>
      <tp t="s">
        <v>Coupon66</v>
        <stp/>
        <stp>Coupon66</stp>
        <stp>1095725250</stp>
        <tr r="F67" s="1"/>
      </tp>
      <tp t="s">
        <v>Coupon90</v>
        <stp/>
        <stp>Coupon90</stp>
        <stp>1591077660</stp>
        <tr r="F91" s="1"/>
      </tp>
      <tp t="s">
        <v>Coupon41</v>
        <stp/>
        <stp>Coupon41</stp>
        <stp>-431059670</stp>
        <tr r="F42" s="1"/>
      </tp>
    </main>
    <main first="rtdsrv.b407d698be1742e29c1e50286375b278">
      <tp t="s">
        <v>RedA7</v>
        <stp/>
        <stp>RedA7</stp>
        <stp>-586849797</stp>
        <tr r="H8" s="1"/>
      </tp>
      <tp t="s">
        <v>Coupon35</v>
        <stp/>
        <stp>Coupon35</stp>
        <stp>2135833135</stp>
        <tr r="F36" s="1"/>
      </tp>
      <tp t="s">
        <v>Coupon92</v>
        <stp/>
        <stp>Coupon92</stp>
        <stp>1061951508</stp>
        <tr r="F93" s="1"/>
      </tp>
    </main>
    <main first="rtdsrv.b407d698be1742e29c1e50286375b278">
      <tp t="s">
        <v>RedA2</v>
        <stp/>
        <stp>RedA2</stp>
        <stp>1079590912</stp>
        <tr r="H3" s="1"/>
      </tp>
      <tp t="s">
        <v>Coupon80</v>
        <stp/>
        <stp>Coupon80</stp>
        <stp>-847928244</stp>
        <tr r="F81" s="1"/>
      </tp>
    </main>
  </volType>
</volType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volatileDependencies" Target="volatileDependenci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Sheet1!$Q$1</c:f>
              <c:strCache>
                <c:ptCount val="1"/>
                <c:pt idx="0">
                  <c:v>NPV value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Sheet1!$U$2:$U$101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Sheet1!$Q$2:$Q$101</c:f>
              <c:numCache>
                <c:formatCode>General</c:formatCode>
                <c:ptCount val="100"/>
                <c:pt idx="0">
                  <c:v>108.40316354820146</c:v>
                </c:pt>
                <c:pt idx="1">
                  <c:v>109.54328333446782</c:v>
                </c:pt>
                <c:pt idx="2">
                  <c:v>110.73079049582073</c:v>
                </c:pt>
                <c:pt idx="3">
                  <c:v>112.17494486094634</c:v>
                </c:pt>
                <c:pt idx="4">
                  <c:v>113.0405672824696</c:v>
                </c:pt>
                <c:pt idx="5">
                  <c:v>113.92630687784458</c:v>
                </c:pt>
                <c:pt idx="6">
                  <c:v>115.26501640109451</c:v>
                </c:pt>
                <c:pt idx="7">
                  <c:v>116.09910431776795</c:v>
                </c:pt>
                <c:pt idx="8">
                  <c:v>117.5222273258141</c:v>
                </c:pt>
                <c:pt idx="9">
                  <c:v>118.39736648099293</c:v>
                </c:pt>
                <c:pt idx="10">
                  <c:v>119.80387507137097</c:v>
                </c:pt>
                <c:pt idx="11">
                  <c:v>120.99293932290811</c:v>
                </c:pt>
                <c:pt idx="12">
                  <c:v>121.95725030358984</c:v>
                </c:pt>
                <c:pt idx="13">
                  <c:v>123.24147887410282</c:v>
                </c:pt>
                <c:pt idx="14">
                  <c:v>124.54435159524533</c:v>
                </c:pt>
                <c:pt idx="15">
                  <c:v>125.76230734277274</c:v>
                </c:pt>
                <c:pt idx="16">
                  <c:v>126.70900148466026</c:v>
                </c:pt>
                <c:pt idx="17">
                  <c:v>128.0788391295136</c:v>
                </c:pt>
                <c:pt idx="18">
                  <c:v>129.0387685342838</c:v>
                </c:pt>
                <c:pt idx="19">
                  <c:v>130.10782309352697</c:v>
                </c:pt>
                <c:pt idx="20">
                  <c:v>131.25452818853068</c:v>
                </c:pt>
                <c:pt idx="21">
                  <c:v>132.36023082205404</c:v>
                </c:pt>
                <c:pt idx="22">
                  <c:v>133.78490920345601</c:v>
                </c:pt>
                <c:pt idx="23">
                  <c:v>135.46737603829575</c:v>
                </c:pt>
                <c:pt idx="24">
                  <c:v>136.38982556606283</c:v>
                </c:pt>
                <c:pt idx="25">
                  <c:v>137.31421417881509</c:v>
                </c:pt>
                <c:pt idx="26">
                  <c:v>138.99883500979212</c:v>
                </c:pt>
                <c:pt idx="27">
                  <c:v>140.50178141928561</c:v>
                </c:pt>
                <c:pt idx="28">
                  <c:v>142.21862874554188</c:v>
                </c:pt>
                <c:pt idx="29">
                  <c:v>143.47962285745348</c:v>
                </c:pt>
                <c:pt idx="30">
                  <c:v>144.90103534989822</c:v>
                </c:pt>
                <c:pt idx="31">
                  <c:v>146.40093408311449</c:v>
                </c:pt>
                <c:pt idx="32">
                  <c:v>147.74013712066028</c:v>
                </c:pt>
                <c:pt idx="33">
                  <c:v>149.47134055974931</c:v>
                </c:pt>
                <c:pt idx="34">
                  <c:v>151.21476006321902</c:v>
                </c:pt>
                <c:pt idx="35">
                  <c:v>152.74142953119002</c:v>
                </c:pt>
                <c:pt idx="36">
                  <c:v>154.48087845019145</c:v>
                </c:pt>
                <c:pt idx="37">
                  <c:v>155.74987977849074</c:v>
                </c:pt>
                <c:pt idx="38">
                  <c:v>156.99772188755708</c:v>
                </c:pt>
                <c:pt idx="39">
                  <c:v>158.77738983887875</c:v>
                </c:pt>
                <c:pt idx="40">
                  <c:v>160.14304732770813</c:v>
                </c:pt>
                <c:pt idx="41">
                  <c:v>161.47491286738787</c:v>
                </c:pt>
                <c:pt idx="42">
                  <c:v>163.21066287928858</c:v>
                </c:pt>
                <c:pt idx="43">
                  <c:v>164.42078722357667</c:v>
                </c:pt>
                <c:pt idx="44">
                  <c:v>165.86163276007397</c:v>
                </c:pt>
                <c:pt idx="45">
                  <c:v>167.5958448641029</c:v>
                </c:pt>
                <c:pt idx="46">
                  <c:v>168.8348842317784</c:v>
                </c:pt>
                <c:pt idx="47">
                  <c:v>170.0849282246262</c:v>
                </c:pt>
                <c:pt idx="48">
                  <c:v>171.78280909092967</c:v>
                </c:pt>
                <c:pt idx="49">
                  <c:v>173.43309794774262</c:v>
                </c:pt>
                <c:pt idx="50">
                  <c:v>175.33460153960357</c:v>
                </c:pt>
                <c:pt idx="51">
                  <c:v>177.13723435375644</c:v>
                </c:pt>
                <c:pt idx="52">
                  <c:v>178.75312626210351</c:v>
                </c:pt>
                <c:pt idx="53">
                  <c:v>180.42375073259092</c:v>
                </c:pt>
                <c:pt idx="54">
                  <c:v>181.8379946584067</c:v>
                </c:pt>
                <c:pt idx="55">
                  <c:v>183.40077636235077</c:v>
                </c:pt>
                <c:pt idx="56">
                  <c:v>185.3123944371755</c:v>
                </c:pt>
                <c:pt idx="57">
                  <c:v>187.21152756914927</c:v>
                </c:pt>
                <c:pt idx="58">
                  <c:v>188.90898419648619</c:v>
                </c:pt>
                <c:pt idx="59">
                  <c:v>190.37588895448039</c:v>
                </c:pt>
                <c:pt idx="60">
                  <c:v>191.97024064641369</c:v>
                </c:pt>
                <c:pt idx="61">
                  <c:v>193.85878471901233</c:v>
                </c:pt>
                <c:pt idx="62">
                  <c:v>195.80008600030902</c:v>
                </c:pt>
                <c:pt idx="63">
                  <c:v>197.69446075929278</c:v>
                </c:pt>
                <c:pt idx="64">
                  <c:v>199.11395302939002</c:v>
                </c:pt>
                <c:pt idx="65">
                  <c:v>200.53842577678495</c:v>
                </c:pt>
                <c:pt idx="66">
                  <c:v>202.26569819102485</c:v>
                </c:pt>
                <c:pt idx="67">
                  <c:v>203.80588714289223</c:v>
                </c:pt>
                <c:pt idx="68">
                  <c:v>205.42709337010174</c:v>
                </c:pt>
                <c:pt idx="69">
                  <c:v>207.59087273121727</c:v>
                </c:pt>
                <c:pt idx="70">
                  <c:v>209.74143660474834</c:v>
                </c:pt>
                <c:pt idx="71">
                  <c:v>211.5295248769967</c:v>
                </c:pt>
                <c:pt idx="72">
                  <c:v>213.08306857706833</c:v>
                </c:pt>
                <c:pt idx="73">
                  <c:v>215.04253205011946</c:v>
                </c:pt>
                <c:pt idx="74">
                  <c:v>217.26693787650055</c:v>
                </c:pt>
                <c:pt idx="75">
                  <c:v>219.56250546503415</c:v>
                </c:pt>
                <c:pt idx="76">
                  <c:v>221.55952568976053</c:v>
                </c:pt>
                <c:pt idx="77">
                  <c:v>223.47514463267967</c:v>
                </c:pt>
                <c:pt idx="78">
                  <c:v>225.1064997748548</c:v>
                </c:pt>
                <c:pt idx="79">
                  <c:v>227.16134630668199</c:v>
                </c:pt>
                <c:pt idx="80">
                  <c:v>229.02293614094577</c:v>
                </c:pt>
                <c:pt idx="81">
                  <c:v>230.90844085305719</c:v>
                </c:pt>
                <c:pt idx="82">
                  <c:v>232.9914280449722</c:v>
                </c:pt>
                <c:pt idx="83">
                  <c:v>235.22809618675052</c:v>
                </c:pt>
                <c:pt idx="84">
                  <c:v>237.33729142966473</c:v>
                </c:pt>
                <c:pt idx="85">
                  <c:v>239.32468172023403</c:v>
                </c:pt>
                <c:pt idx="86">
                  <c:v>241.73173565436326</c:v>
                </c:pt>
                <c:pt idx="87">
                  <c:v>244.2027841002465</c:v>
                </c:pt>
                <c:pt idx="88">
                  <c:v>246.30929435112438</c:v>
                </c:pt>
                <c:pt idx="89">
                  <c:v>248.23714552209256</c:v>
                </c:pt>
                <c:pt idx="90">
                  <c:v>250.52237842104728</c:v>
                </c:pt>
                <c:pt idx="91">
                  <c:v>252.4586384821298</c:v>
                </c:pt>
                <c:pt idx="92">
                  <c:v>254.97214958359362</c:v>
                </c:pt>
                <c:pt idx="93">
                  <c:v>256.94724851916141</c:v>
                </c:pt>
                <c:pt idx="94">
                  <c:v>258.92938289783825</c:v>
                </c:pt>
                <c:pt idx="95">
                  <c:v>261.32442300888454</c:v>
                </c:pt>
                <c:pt idx="96">
                  <c:v>263.68191820637401</c:v>
                </c:pt>
                <c:pt idx="97">
                  <c:v>266.21206001129997</c:v>
                </c:pt>
                <c:pt idx="98">
                  <c:v>268.84445771014714</c:v>
                </c:pt>
                <c:pt idx="99">
                  <c:v>271.40643427518114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77D-4EA0-AE5F-D6471059D7DD}"/>
            </c:ext>
          </c:extLst>
        </c:ser>
        <c:ser>
          <c:idx val="1"/>
          <c:order val="1"/>
          <c:tx>
            <c:strRef>
              <c:f>Sheet1!$R$1</c:f>
              <c:strCache>
                <c:ptCount val="1"/>
                <c:pt idx="0">
                  <c:v>Clean Price value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Sheet1!$U$2:$U$101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Sheet1!$R$2:$R$101</c:f>
              <c:numCache>
                <c:formatCode>General</c:formatCode>
                <c:ptCount val="100"/>
                <c:pt idx="0">
                  <c:v>106.78218636104771</c:v>
                </c:pt>
                <c:pt idx="1">
                  <c:v>107.90356105222858</c:v>
                </c:pt>
                <c:pt idx="2">
                  <c:v>109.07050900328147</c:v>
                </c:pt>
                <c:pt idx="3">
                  <c:v>110.48283425990535</c:v>
                </c:pt>
                <c:pt idx="4">
                  <c:v>111.34311315086698</c:v>
                </c:pt>
                <c:pt idx="5">
                  <c:v>112.22293771708937</c:v>
                </c:pt>
                <c:pt idx="6">
                  <c:v>113.53559807542965</c:v>
                </c:pt>
                <c:pt idx="7">
                  <c:v>114.36679161075587</c:v>
                </c:pt>
                <c:pt idx="8">
                  <c:v>115.7607424782352</c:v>
                </c:pt>
                <c:pt idx="9">
                  <c:v>116.63183128447584</c:v>
                </c:pt>
                <c:pt idx="10">
                  <c:v>118.01062539355718</c:v>
                </c:pt>
                <c:pt idx="11">
                  <c:v>119.1821628178877</c:v>
                </c:pt>
                <c:pt idx="12">
                  <c:v>120.13946859358576</c:v>
                </c:pt>
                <c:pt idx="13">
                  <c:v>121.40259673274767</c:v>
                </c:pt>
                <c:pt idx="14">
                  <c:v>122.6838957595734</c:v>
                </c:pt>
                <c:pt idx="15">
                  <c:v>123.8844894638995</c:v>
                </c:pt>
                <c:pt idx="16">
                  <c:v>124.82646018414388</c:v>
                </c:pt>
                <c:pt idx="17">
                  <c:v>126.17282796885141</c:v>
                </c:pt>
                <c:pt idx="18">
                  <c:v>127.1282008822193</c:v>
                </c:pt>
                <c:pt idx="19">
                  <c:v>128.18815456996336</c:v>
                </c:pt>
                <c:pt idx="20">
                  <c:v>129.32264102749488</c:v>
                </c:pt>
                <c:pt idx="21">
                  <c:v>130.41837458897677</c:v>
                </c:pt>
                <c:pt idx="22">
                  <c:v>131.81906551941239</c:v>
                </c:pt>
                <c:pt idx="23">
                  <c:v>133.46629634262888</c:v>
                </c:pt>
                <c:pt idx="24">
                  <c:v>134.38827267835686</c:v>
                </c:pt>
                <c:pt idx="25">
                  <c:v>135.31251268572362</c:v>
                </c:pt>
                <c:pt idx="26">
                  <c:v>136.96303689421796</c:v>
                </c:pt>
                <c:pt idx="27">
                  <c:v>138.44051933873945</c:v>
                </c:pt>
                <c:pt idx="28">
                  <c:v>140.12265857857642</c:v>
                </c:pt>
                <c:pt idx="29">
                  <c:v>141.36997927404698</c:v>
                </c:pt>
                <c:pt idx="30">
                  <c:v>142.77090030865079</c:v>
                </c:pt>
                <c:pt idx="31">
                  <c:v>144.24719741076046</c:v>
                </c:pt>
                <c:pt idx="32">
                  <c:v>145.57050463534304</c:v>
                </c:pt>
                <c:pt idx="33">
                  <c:v>147.26853926803958</c:v>
                </c:pt>
                <c:pt idx="34">
                  <c:v>148.97868862750803</c:v>
                </c:pt>
                <c:pt idx="35">
                  <c:v>150.48234095678168</c:v>
                </c:pt>
                <c:pt idx="36">
                  <c:v>152.189614500337</c:v>
                </c:pt>
                <c:pt idx="37">
                  <c:v>153.44817036868474</c:v>
                </c:pt>
                <c:pt idx="38">
                  <c:v>154.68699263227472</c:v>
                </c:pt>
                <c:pt idx="39">
                  <c:v>156.43407475102603</c:v>
                </c:pt>
                <c:pt idx="40">
                  <c:v>157.78633930034917</c:v>
                </c:pt>
                <c:pt idx="41">
                  <c:v>159.10682276183252</c:v>
                </c:pt>
                <c:pt idx="42">
                  <c:v>160.81342233332109</c:v>
                </c:pt>
                <c:pt idx="43">
                  <c:v>162.0186489156672</c:v>
                </c:pt>
                <c:pt idx="44">
                  <c:v>163.44466554991118</c:v>
                </c:pt>
                <c:pt idx="45">
                  <c:v>165.15129086567092</c:v>
                </c:pt>
                <c:pt idx="46">
                  <c:v>166.38563451704309</c:v>
                </c:pt>
                <c:pt idx="47">
                  <c:v>167.63099847659026</c:v>
                </c:pt>
                <c:pt idx="48">
                  <c:v>169.30447422515979</c:v>
                </c:pt>
                <c:pt idx="49">
                  <c:v>170.93303267383212</c:v>
                </c:pt>
                <c:pt idx="50">
                  <c:v>172.8019789971807</c:v>
                </c:pt>
                <c:pt idx="51">
                  <c:v>174.57705770063794</c:v>
                </c:pt>
                <c:pt idx="52">
                  <c:v>176.17437594288396</c:v>
                </c:pt>
                <c:pt idx="53">
                  <c:v>177.82449738648691</c:v>
                </c:pt>
                <c:pt idx="54">
                  <c:v>179.23037745382311</c:v>
                </c:pt>
                <c:pt idx="55">
                  <c:v>180.7786366588046</c:v>
                </c:pt>
                <c:pt idx="56">
                  <c:v>182.66052515846931</c:v>
                </c:pt>
                <c:pt idx="57">
                  <c:v>184.53105986851983</c:v>
                </c:pt>
                <c:pt idx="58">
                  <c:v>186.20960682197494</c:v>
                </c:pt>
                <c:pt idx="59">
                  <c:v>187.66860161677945</c:v>
                </c:pt>
                <c:pt idx="60">
                  <c:v>189.24986640634197</c:v>
                </c:pt>
                <c:pt idx="61">
                  <c:v>191.11261517033654</c:v>
                </c:pt>
                <c:pt idx="62">
                  <c:v>193.02633210221006</c:v>
                </c:pt>
                <c:pt idx="63">
                  <c:v>194.89584537943119</c:v>
                </c:pt>
                <c:pt idx="64">
                  <c:v>196.31254972088351</c:v>
                </c:pt>
                <c:pt idx="65">
                  <c:v>197.73462317608181</c:v>
                </c:pt>
                <c:pt idx="66">
                  <c:v>199.44642890787134</c:v>
                </c:pt>
                <c:pt idx="67">
                  <c:v>200.98023391580418</c:v>
                </c:pt>
                <c:pt idx="68">
                  <c:v>202.59202638182552</c:v>
                </c:pt>
                <c:pt idx="69">
                  <c:v>204.72250502114423</c:v>
                </c:pt>
                <c:pt idx="70">
                  <c:v>206.84101062022017</c:v>
                </c:pt>
                <c:pt idx="71">
                  <c:v>208.61407693753651</c:v>
                </c:pt>
                <c:pt idx="72">
                  <c:v>210.16385871835263</c:v>
                </c:pt>
                <c:pt idx="73">
                  <c:v>212.10187631490524</c:v>
                </c:pt>
                <c:pt idx="74">
                  <c:v>214.29353148199263</c:v>
                </c:pt>
                <c:pt idx="75">
                  <c:v>216.55380970336967</c:v>
                </c:pt>
                <c:pt idx="76">
                  <c:v>218.52972040026921</c:v>
                </c:pt>
                <c:pt idx="77">
                  <c:v>220.42860096202136</c:v>
                </c:pt>
                <c:pt idx="78">
                  <c:v>222.05676567363165</c:v>
                </c:pt>
                <c:pt idx="79">
                  <c:v>224.08998442467808</c:v>
                </c:pt>
                <c:pt idx="80">
                  <c:v>225.93939472280829</c:v>
                </c:pt>
                <c:pt idx="81">
                  <c:v>227.81235857643807</c:v>
                </c:pt>
                <c:pt idx="82">
                  <c:v>229.8746050992892</c:v>
                </c:pt>
                <c:pt idx="83">
                  <c:v>232.08431996783008</c:v>
                </c:pt>
                <c:pt idx="84">
                  <c:v>234.1730655246036</c:v>
                </c:pt>
                <c:pt idx="85">
                  <c:v>236.14626092588628</c:v>
                </c:pt>
                <c:pt idx="86">
                  <c:v>238.52090653621923</c:v>
                </c:pt>
                <c:pt idx="87">
                  <c:v>240.95741791271726</c:v>
                </c:pt>
                <c:pt idx="88">
                  <c:v>243.04664072708175</c:v>
                </c:pt>
                <c:pt idx="89">
                  <c:v>244.96605961446397</c:v>
                </c:pt>
                <c:pt idx="90">
                  <c:v>247.22749280493443</c:v>
                </c:pt>
                <c:pt idx="91">
                  <c:v>249.15652257812667</c:v>
                </c:pt>
                <c:pt idx="92">
                  <c:v>251.63751315076573</c:v>
                </c:pt>
                <c:pt idx="93">
                  <c:v>253.60524008371851</c:v>
                </c:pt>
                <c:pt idx="94">
                  <c:v>255.58050351391108</c:v>
                </c:pt>
                <c:pt idx="95">
                  <c:v>257.9508355798784</c:v>
                </c:pt>
                <c:pt idx="96">
                  <c:v>260.28615539224035</c:v>
                </c:pt>
                <c:pt idx="97">
                  <c:v>262.78716165046069</c:v>
                </c:pt>
                <c:pt idx="98">
                  <c:v>265.38665391439042</c:v>
                </c:pt>
                <c:pt idx="99">
                  <c:v>267.91976910857625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77D-4EA0-AE5F-D6471059D7DD}"/>
            </c:ext>
          </c:extLst>
        </c:ser>
        <c:ser>
          <c:idx val="2"/>
          <c:order val="2"/>
          <c:tx>
            <c:strRef>
              <c:f>Sheet1!$S$1</c:f>
              <c:strCache>
                <c:ptCount val="1"/>
                <c:pt idx="0">
                  <c:v>Dirty Price Value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Sheet1!$U$2:$U$101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Sheet1!$S$2:$S$101</c:f>
              <c:numCache>
                <c:formatCode>General</c:formatCode>
                <c:ptCount val="100"/>
                <c:pt idx="0">
                  <c:v>108.41740320899333</c:v>
                </c:pt>
                <c:pt idx="1">
                  <c:v>109.55767275951459</c:v>
                </c:pt>
                <c:pt idx="2">
                  <c:v>110.74533590984984</c:v>
                </c:pt>
                <c:pt idx="3">
                  <c:v>112.18967997671125</c:v>
                </c:pt>
                <c:pt idx="4">
                  <c:v>113.05541610496826</c:v>
                </c:pt>
                <c:pt idx="5">
                  <c:v>113.94127204963578</c:v>
                </c:pt>
                <c:pt idx="6">
                  <c:v>115.28015742356098</c:v>
                </c:pt>
                <c:pt idx="7">
                  <c:v>116.11435490464763</c:v>
                </c:pt>
                <c:pt idx="8">
                  <c:v>117.53766485178518</c:v>
                </c:pt>
                <c:pt idx="9">
                  <c:v>118.41291896380021</c:v>
                </c:pt>
                <c:pt idx="10">
                  <c:v>119.81961231082715</c:v>
                </c:pt>
                <c:pt idx="11">
                  <c:v>121.00883275588345</c:v>
                </c:pt>
                <c:pt idx="12">
                  <c:v>121.97327040686532</c:v>
                </c:pt>
                <c:pt idx="13">
                  <c:v>123.25766767152545</c:v>
                </c:pt>
                <c:pt idx="14">
                  <c:v>124.56071153587999</c:v>
                </c:pt>
                <c:pt idx="15">
                  <c:v>125.77882727206583</c:v>
                </c:pt>
                <c:pt idx="16">
                  <c:v>126.72564577013459</c:v>
                </c:pt>
                <c:pt idx="17">
                  <c:v>128.0956633546019</c:v>
                </c:pt>
                <c:pt idx="18">
                  <c:v>129.05571885411567</c:v>
                </c:pt>
                <c:pt idx="19">
                  <c:v>130.12491384260272</c:v>
                </c:pt>
                <c:pt idx="20">
                  <c:v>131.27176956689664</c:v>
                </c:pt>
                <c:pt idx="21">
                  <c:v>132.37761744369448</c:v>
                </c:pt>
                <c:pt idx="22">
                  <c:v>133.80248296849913</c:v>
                </c:pt>
                <c:pt idx="23">
                  <c:v>135.48517080940766</c:v>
                </c:pt>
                <c:pt idx="24">
                  <c:v>136.40774150862347</c:v>
                </c:pt>
                <c:pt idx="25">
                  <c:v>137.33225154753947</c:v>
                </c:pt>
                <c:pt idx="26">
                  <c:v>139.01709366753067</c:v>
                </c:pt>
                <c:pt idx="27">
                  <c:v>140.52023750158594</c:v>
                </c:pt>
                <c:pt idx="28">
                  <c:v>142.23731035007566</c:v>
                </c:pt>
                <c:pt idx="29">
                  <c:v>143.49847010409425</c:v>
                </c:pt>
                <c:pt idx="30">
                  <c:v>144.92006931093991</c:v>
                </c:pt>
                <c:pt idx="31">
                  <c:v>146.42016506838021</c:v>
                </c:pt>
                <c:pt idx="32">
                  <c:v>147.7595440214285</c:v>
                </c:pt>
                <c:pt idx="33">
                  <c:v>149.49097486854629</c:v>
                </c:pt>
                <c:pt idx="34">
                  <c:v>151.23462338472683</c:v>
                </c:pt>
                <c:pt idx="35">
                  <c:v>152.76149339348146</c:v>
                </c:pt>
                <c:pt idx="36">
                  <c:v>154.50117080362429</c:v>
                </c:pt>
                <c:pt idx="37">
                  <c:v>155.7703388258453</c:v>
                </c:pt>
                <c:pt idx="38">
                  <c:v>157.01834484939323</c:v>
                </c:pt>
                <c:pt idx="39">
                  <c:v>158.79824657496206</c:v>
                </c:pt>
                <c:pt idx="40">
                  <c:v>160.16408345430702</c:v>
                </c:pt>
                <c:pt idx="41">
                  <c:v>161.49612394564764</c:v>
                </c:pt>
                <c:pt idx="42">
                  <c:v>163.23210196280741</c:v>
                </c:pt>
                <c:pt idx="43">
                  <c:v>164.44238526703373</c:v>
                </c:pt>
                <c:pt idx="44">
                  <c:v>165.88342007062454</c:v>
                </c:pt>
                <c:pt idx="45">
                  <c:v>167.61785997789551</c:v>
                </c:pt>
                <c:pt idx="46">
                  <c:v>168.85706210373897</c:v>
                </c:pt>
                <c:pt idx="47">
                  <c:v>170.10727030030418</c:v>
                </c:pt>
                <c:pt idx="48">
                  <c:v>171.80537419743823</c:v>
                </c:pt>
                <c:pt idx="49">
                  <c:v>173.45587983347386</c:v>
                </c:pt>
                <c:pt idx="50">
                  <c:v>175.3576332037108</c:v>
                </c:pt>
                <c:pt idx="51">
                  <c:v>177.16050280873731</c:v>
                </c:pt>
                <c:pt idx="52">
                  <c:v>178.77660697798063</c:v>
                </c:pt>
                <c:pt idx="53">
                  <c:v>180.4474508989434</c:v>
                </c:pt>
                <c:pt idx="54">
                  <c:v>181.86188059750896</c:v>
                </c:pt>
                <c:pt idx="55">
                  <c:v>183.42486758588041</c:v>
                </c:pt>
                <c:pt idx="56">
                  <c:v>185.33673676770294</c:v>
                </c:pt>
                <c:pt idx="57">
                  <c:v>187.23611936667302</c:v>
                </c:pt>
                <c:pt idx="58">
                  <c:v>188.93379896911316</c:v>
                </c:pt>
                <c:pt idx="59">
                  <c:v>190.40089641729728</c:v>
                </c:pt>
                <c:pt idx="60">
                  <c:v>191.99545754063948</c:v>
                </c:pt>
                <c:pt idx="61">
                  <c:v>193.88424968927302</c:v>
                </c:pt>
                <c:pt idx="62">
                  <c:v>195.82580597670454</c:v>
                </c:pt>
                <c:pt idx="63">
                  <c:v>197.72042957763256</c:v>
                </c:pt>
                <c:pt idx="64">
                  <c:v>199.14010830989346</c:v>
                </c:pt>
                <c:pt idx="65">
                  <c:v>200.56476817367934</c:v>
                </c:pt>
                <c:pt idx="66">
                  <c:v>202.29226747957506</c:v>
                </c:pt>
                <c:pt idx="67">
                  <c:v>203.83265874812318</c:v>
                </c:pt>
                <c:pt idx="68">
                  <c:v>205.45407793430911</c:v>
                </c:pt>
                <c:pt idx="69">
                  <c:v>207.61814152591313</c:v>
                </c:pt>
                <c:pt idx="70">
                  <c:v>209.76898789396805</c:v>
                </c:pt>
                <c:pt idx="71">
                  <c:v>211.55731104654305</c:v>
                </c:pt>
                <c:pt idx="72">
                  <c:v>213.11105881755313</c:v>
                </c:pt>
                <c:pt idx="73">
                  <c:v>215.07077968249465</c:v>
                </c:pt>
                <c:pt idx="74">
                  <c:v>217.29547770315673</c:v>
                </c:pt>
                <c:pt idx="75">
                  <c:v>219.59134683366304</c:v>
                </c:pt>
                <c:pt idx="76">
                  <c:v>221.58862938367278</c:v>
                </c:pt>
                <c:pt idx="77">
                  <c:v>223.50449995913715</c:v>
                </c:pt>
                <c:pt idx="78">
                  <c:v>225.13606939343342</c:v>
                </c:pt>
                <c:pt idx="79">
                  <c:v>227.1911858465123</c:v>
                </c:pt>
                <c:pt idx="80">
                  <c:v>229.05302021614668</c:v>
                </c:pt>
                <c:pt idx="81">
                  <c:v>230.93877260504763</c:v>
                </c:pt>
                <c:pt idx="82">
                  <c:v>233.02203341472506</c:v>
                </c:pt>
                <c:pt idx="83">
                  <c:v>235.25899536154191</c:v>
                </c:pt>
                <c:pt idx="84">
                  <c:v>237.36846766486485</c:v>
                </c:pt>
                <c:pt idx="85">
                  <c:v>239.35611901574524</c:v>
                </c:pt>
                <c:pt idx="86">
                  <c:v>241.76348913650972</c:v>
                </c:pt>
                <c:pt idx="87">
                  <c:v>244.23486217524169</c:v>
                </c:pt>
                <c:pt idx="88">
                  <c:v>246.34164913383219</c:v>
                </c:pt>
                <c:pt idx="89">
                  <c:v>248.26975354415089</c:v>
                </c:pt>
                <c:pt idx="90">
                  <c:v>250.55528662753056</c:v>
                </c:pt>
                <c:pt idx="91">
                  <c:v>252.4918010325415</c:v>
                </c:pt>
                <c:pt idx="92">
                  <c:v>255.00564230467856</c:v>
                </c:pt>
                <c:pt idx="93">
                  <c:v>256.98100068598529</c:v>
                </c:pt>
                <c:pt idx="94">
                  <c:v>258.96339543456531</c:v>
                </c:pt>
                <c:pt idx="95">
                  <c:v>261.3587501541308</c:v>
                </c:pt>
                <c:pt idx="96">
                  <c:v>263.71655502830157</c:v>
                </c:pt>
                <c:pt idx="97">
                  <c:v>266.24702918848249</c:v>
                </c:pt>
                <c:pt idx="98">
                  <c:v>268.8797726747502</c:v>
                </c:pt>
                <c:pt idx="99">
                  <c:v>271.4420857768007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77D-4EA0-AE5F-D6471059D7DD}"/>
            </c:ext>
          </c:extLst>
        </c:ser>
        <c:ser>
          <c:idx val="3"/>
          <c:order val="3"/>
          <c:tx>
            <c:strRef>
              <c:f>Sheet1!$T$1</c:f>
              <c:strCache>
                <c:ptCount val="1"/>
                <c:pt idx="0">
                  <c:v>Yield Value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Sheet1!$U$2:$U$101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Sheet1!$T$2:$T$101</c:f>
              <c:numCache>
                <c:formatCode>0.00%</c:formatCode>
                <c:ptCount val="100"/>
                <c:pt idx="0">
                  <c:v>3.6509209012985232E-2</c:v>
                </c:pt>
                <c:pt idx="1">
                  <c:v>3.6507822942733768E-2</c:v>
                </c:pt>
                <c:pt idx="2">
                  <c:v>3.6505582666397092E-2</c:v>
                </c:pt>
                <c:pt idx="3">
                  <c:v>3.649747576713562E-2</c:v>
                </c:pt>
                <c:pt idx="4">
                  <c:v>3.6503568029403688E-2</c:v>
                </c:pt>
                <c:pt idx="5">
                  <c:v>3.6509370183944699E-2</c:v>
                </c:pt>
                <c:pt idx="6">
                  <c:v>3.6504696226119994E-2</c:v>
                </c:pt>
                <c:pt idx="7">
                  <c:v>3.6512077856063842E-2</c:v>
                </c:pt>
                <c:pt idx="8">
                  <c:v>3.6506066179275515E-2</c:v>
                </c:pt>
                <c:pt idx="9">
                  <c:v>3.6512883710861206E-2</c:v>
                </c:pt>
                <c:pt idx="10">
                  <c:v>3.650787129402161E-2</c:v>
                </c:pt>
                <c:pt idx="11">
                  <c:v>3.6508078350343039E-2</c:v>
                </c:pt>
                <c:pt idx="12">
                  <c:v>3.6513496160507204E-2</c:v>
                </c:pt>
                <c:pt idx="13">
                  <c:v>3.6512077856063842E-2</c:v>
                </c:pt>
                <c:pt idx="14">
                  <c:v>3.6510562849044803E-2</c:v>
                </c:pt>
                <c:pt idx="15">
                  <c:v>3.6511143437825758E-2</c:v>
                </c:pt>
                <c:pt idx="16">
                  <c:v>3.6517767190933227E-2</c:v>
                </c:pt>
                <c:pt idx="17">
                  <c:v>3.6515591382980349E-2</c:v>
                </c:pt>
                <c:pt idx="18">
                  <c:v>3.6522296094894414E-2</c:v>
                </c:pt>
                <c:pt idx="19">
                  <c:v>3.6526889467239386E-2</c:v>
                </c:pt>
                <c:pt idx="20">
                  <c:v>3.6530064535140995E-2</c:v>
                </c:pt>
                <c:pt idx="21">
                  <c:v>3.6534279167747027E-2</c:v>
                </c:pt>
                <c:pt idx="22">
                  <c:v>3.6532242507664486E-2</c:v>
                </c:pt>
                <c:pt idx="23">
                  <c:v>3.6525358343124391E-2</c:v>
                </c:pt>
                <c:pt idx="24">
                  <c:v>3.6533915078953441E-2</c:v>
                </c:pt>
                <c:pt idx="25">
                  <c:v>3.654253916740418E-2</c:v>
                </c:pt>
                <c:pt idx="26">
                  <c:v>3.6536479139328004E-2</c:v>
                </c:pt>
                <c:pt idx="27">
                  <c:v>3.6534305555216209E-2</c:v>
                </c:pt>
                <c:pt idx="28">
                  <c:v>3.6528372240066533E-2</c:v>
                </c:pt>
                <c:pt idx="29">
                  <c:v>3.6531406124024071E-2</c:v>
                </c:pt>
                <c:pt idx="30">
                  <c:v>3.6531655079433727E-2</c:v>
                </c:pt>
                <c:pt idx="31">
                  <c:v>3.6530725336074828E-2</c:v>
                </c:pt>
                <c:pt idx="32">
                  <c:v>3.6532996699755904E-2</c:v>
                </c:pt>
                <c:pt idx="33">
                  <c:v>3.6528404474258432E-2</c:v>
                </c:pt>
                <c:pt idx="34">
                  <c:v>3.6523972272872927E-2</c:v>
                </c:pt>
                <c:pt idx="35">
                  <c:v>3.652371439933777E-2</c:v>
                </c:pt>
                <c:pt idx="36">
                  <c:v>3.6520007467269903E-2</c:v>
                </c:pt>
                <c:pt idx="37">
                  <c:v>3.6524778127670292E-2</c:v>
                </c:pt>
                <c:pt idx="38">
                  <c:v>3.6530096769332887E-2</c:v>
                </c:pt>
                <c:pt idx="39">
                  <c:v>3.6526534891128545E-2</c:v>
                </c:pt>
                <c:pt idx="40">
                  <c:v>3.6530274057388311E-2</c:v>
                </c:pt>
                <c:pt idx="41">
                  <c:v>3.6534786844253549E-2</c:v>
                </c:pt>
                <c:pt idx="42">
                  <c:v>3.6532771601123018E-2</c:v>
                </c:pt>
                <c:pt idx="43">
                  <c:v>3.6539702558517455E-2</c:v>
                </c:pt>
                <c:pt idx="44">
                  <c:v>3.6543006563186646E-2</c:v>
                </c:pt>
                <c:pt idx="45">
                  <c:v>3.6541797780990606E-2</c:v>
                </c:pt>
                <c:pt idx="46">
                  <c:v>3.6548776483535772E-2</c:v>
                </c:pt>
                <c:pt idx="47">
                  <c:v>3.6555739068984995E-2</c:v>
                </c:pt>
                <c:pt idx="48">
                  <c:v>3.655578742027283E-2</c:v>
                </c:pt>
                <c:pt idx="49">
                  <c:v>3.6556835031509409E-2</c:v>
                </c:pt>
                <c:pt idx="50">
                  <c:v>3.6554256296157848E-2</c:v>
                </c:pt>
                <c:pt idx="51">
                  <c:v>3.6553514909744275E-2</c:v>
                </c:pt>
                <c:pt idx="52">
                  <c:v>3.655586800575257E-2</c:v>
                </c:pt>
                <c:pt idx="53">
                  <c:v>3.6557608086272293E-2</c:v>
                </c:pt>
                <c:pt idx="54">
                  <c:v>3.6563410806655892E-2</c:v>
                </c:pt>
                <c:pt idx="55">
                  <c:v>3.656718220710755E-2</c:v>
                </c:pt>
                <c:pt idx="56">
                  <c:v>3.6566054839574813E-2</c:v>
                </c:pt>
                <c:pt idx="57">
                  <c:v>3.6565377092361462E-2</c:v>
                </c:pt>
                <c:pt idx="58">
                  <c:v>3.6567876766275514E-2</c:v>
                </c:pt>
                <c:pt idx="59">
                  <c:v>3.6573886919021616E-2</c:v>
                </c:pt>
                <c:pt idx="60">
                  <c:v>3.6578238534927386E-2</c:v>
                </c:pt>
                <c:pt idx="61">
                  <c:v>3.6578673696517953E-2</c:v>
                </c:pt>
                <c:pt idx="62">
                  <c:v>3.6578641462326061E-2</c:v>
                </c:pt>
                <c:pt idx="63">
                  <c:v>3.657951178550721E-2</c:v>
                </c:pt>
                <c:pt idx="64">
                  <c:v>3.6587086820602431E-2</c:v>
                </c:pt>
                <c:pt idx="65">
                  <c:v>3.6594726324081429E-2</c:v>
                </c:pt>
                <c:pt idx="66">
                  <c:v>3.6598448755285916E-2</c:v>
                </c:pt>
                <c:pt idx="67">
                  <c:v>3.6604863977432262E-2</c:v>
                </c:pt>
                <c:pt idx="68">
                  <c:v>3.6610376024246223E-2</c:v>
                </c:pt>
                <c:pt idx="69">
                  <c:v>3.6608941602706918E-2</c:v>
                </c:pt>
                <c:pt idx="70">
                  <c:v>3.6607974576950079E-2</c:v>
                </c:pt>
                <c:pt idx="71">
                  <c:v>3.661193938255311E-2</c:v>
                </c:pt>
                <c:pt idx="72">
                  <c:v>3.661907925605775E-2</c:v>
                </c:pt>
                <c:pt idx="73">
                  <c:v>3.6621238946914686E-2</c:v>
                </c:pt>
                <c:pt idx="74">
                  <c:v>3.6620320272445689E-2</c:v>
                </c:pt>
                <c:pt idx="75">
                  <c:v>3.6618805265426643E-2</c:v>
                </c:pt>
                <c:pt idx="76">
                  <c:v>3.6621222669407982E-2</c:v>
                </c:pt>
                <c:pt idx="77">
                  <c:v>3.6624867981991993E-2</c:v>
                </c:pt>
                <c:pt idx="78">
                  <c:v>3.6632134103775034E-2</c:v>
                </c:pt>
                <c:pt idx="79">
                  <c:v>3.6634487199783336E-2</c:v>
                </c:pt>
                <c:pt idx="80">
                  <c:v>3.6639354562759407E-2</c:v>
                </c:pt>
                <c:pt idx="81">
                  <c:v>3.6644109106063853E-2</c:v>
                </c:pt>
                <c:pt idx="82">
                  <c:v>3.6646736192703255E-2</c:v>
                </c:pt>
                <c:pt idx="83">
                  <c:v>3.6647816038131727E-2</c:v>
                </c:pt>
                <c:pt idx="84">
                  <c:v>3.6650604295730603E-2</c:v>
                </c:pt>
                <c:pt idx="85">
                  <c:v>3.6654988145828259E-2</c:v>
                </c:pt>
                <c:pt idx="86">
                  <c:v>3.6654826974868784E-2</c:v>
                </c:pt>
                <c:pt idx="87">
                  <c:v>3.6654230642318736E-2</c:v>
                </c:pt>
                <c:pt idx="88">
                  <c:v>3.6657937574386602E-2</c:v>
                </c:pt>
                <c:pt idx="89">
                  <c:v>3.6663788080215469E-2</c:v>
                </c:pt>
                <c:pt idx="90">
                  <c:v>3.6665931653976448E-2</c:v>
                </c:pt>
                <c:pt idx="91">
                  <c:v>3.6672056150436408E-2</c:v>
                </c:pt>
                <c:pt idx="92">
                  <c:v>3.6672168970108041E-2</c:v>
                </c:pt>
                <c:pt idx="93">
                  <c:v>3.667826040661526E-2</c:v>
                </c:pt>
                <c:pt idx="94">
                  <c:v>3.6684417963027967E-2</c:v>
                </c:pt>
                <c:pt idx="95">
                  <c:v>3.668644871711732E-2</c:v>
                </c:pt>
                <c:pt idx="96">
                  <c:v>3.6689091920852672E-2</c:v>
                </c:pt>
                <c:pt idx="97">
                  <c:v>3.6690171766281136E-2</c:v>
                </c:pt>
                <c:pt idx="98">
                  <c:v>3.6690477991104135E-2</c:v>
                </c:pt>
                <c:pt idx="99">
                  <c:v>3.6691751241683966E-2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77D-4EA0-AE5F-D6471059D7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47698272"/>
        <c:axId val="1947697440"/>
        <c:extLst>
          <c:ext xmlns:c15="http://schemas.microsoft.com/office/drawing/2012/chart" uri="{02D57815-91ED-43cb-92C2-25804820EDAC}">
            <c15:filteredLineSeries>
              <c15:ser>
                <c:idx val="4"/>
                <c:order val="4"/>
                <c:tx>
                  <c:strRef>
                    <c:extLst>
                      <c:ext uri="{02D57815-91ED-43cb-92C2-25804820EDAC}">
                        <c15:formulaRef>
                          <c15:sqref>Sheet1!$U$1</c15:sqref>
                        </c15:formulaRef>
                      </c:ext>
                    </c:extLst>
                    <c:strCache>
                      <c:ptCount val="1"/>
                      <c:pt idx="0">
                        <c:v>x</c:v>
                      </c:pt>
                    </c:strCache>
                  </c:strRef>
                </c:tx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Sheet1!$U$2:$U$101</c15:sqref>
                        </c15:formulaRef>
                      </c:ext>
                    </c:extLst>
                    <c:numCache>
                      <c:formatCode>General</c:formatCode>
                      <c:ptCount val="100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21</c:v>
                      </c:pt>
                      <c:pt idx="21">
                        <c:v>22</c:v>
                      </c:pt>
                      <c:pt idx="22">
                        <c:v>23</c:v>
                      </c:pt>
                      <c:pt idx="23">
                        <c:v>24</c:v>
                      </c:pt>
                      <c:pt idx="24">
                        <c:v>25</c:v>
                      </c:pt>
                      <c:pt idx="25">
                        <c:v>26</c:v>
                      </c:pt>
                      <c:pt idx="26">
                        <c:v>27</c:v>
                      </c:pt>
                      <c:pt idx="27">
                        <c:v>28</c:v>
                      </c:pt>
                      <c:pt idx="28">
                        <c:v>29</c:v>
                      </c:pt>
                      <c:pt idx="29">
                        <c:v>30</c:v>
                      </c:pt>
                      <c:pt idx="30">
                        <c:v>31</c:v>
                      </c:pt>
                      <c:pt idx="31">
                        <c:v>32</c:v>
                      </c:pt>
                      <c:pt idx="32">
                        <c:v>33</c:v>
                      </c:pt>
                      <c:pt idx="33">
                        <c:v>34</c:v>
                      </c:pt>
                      <c:pt idx="34">
                        <c:v>35</c:v>
                      </c:pt>
                      <c:pt idx="35">
                        <c:v>36</c:v>
                      </c:pt>
                      <c:pt idx="36">
                        <c:v>37</c:v>
                      </c:pt>
                      <c:pt idx="37">
                        <c:v>38</c:v>
                      </c:pt>
                      <c:pt idx="38">
                        <c:v>39</c:v>
                      </c:pt>
                      <c:pt idx="39">
                        <c:v>40</c:v>
                      </c:pt>
                      <c:pt idx="40">
                        <c:v>41</c:v>
                      </c:pt>
                      <c:pt idx="41">
                        <c:v>42</c:v>
                      </c:pt>
                      <c:pt idx="42">
                        <c:v>43</c:v>
                      </c:pt>
                      <c:pt idx="43">
                        <c:v>44</c:v>
                      </c:pt>
                      <c:pt idx="44">
                        <c:v>45</c:v>
                      </c:pt>
                      <c:pt idx="45">
                        <c:v>46</c:v>
                      </c:pt>
                      <c:pt idx="46">
                        <c:v>47</c:v>
                      </c:pt>
                      <c:pt idx="47">
                        <c:v>48</c:v>
                      </c:pt>
                      <c:pt idx="48">
                        <c:v>49</c:v>
                      </c:pt>
                      <c:pt idx="49">
                        <c:v>50</c:v>
                      </c:pt>
                      <c:pt idx="50">
                        <c:v>51</c:v>
                      </c:pt>
                      <c:pt idx="51">
                        <c:v>52</c:v>
                      </c:pt>
                      <c:pt idx="52">
                        <c:v>53</c:v>
                      </c:pt>
                      <c:pt idx="53">
                        <c:v>54</c:v>
                      </c:pt>
                      <c:pt idx="54">
                        <c:v>55</c:v>
                      </c:pt>
                      <c:pt idx="55">
                        <c:v>56</c:v>
                      </c:pt>
                      <c:pt idx="56">
                        <c:v>57</c:v>
                      </c:pt>
                      <c:pt idx="57">
                        <c:v>58</c:v>
                      </c:pt>
                      <c:pt idx="58">
                        <c:v>59</c:v>
                      </c:pt>
                      <c:pt idx="59">
                        <c:v>60</c:v>
                      </c:pt>
                      <c:pt idx="60">
                        <c:v>61</c:v>
                      </c:pt>
                      <c:pt idx="61">
                        <c:v>62</c:v>
                      </c:pt>
                      <c:pt idx="62">
                        <c:v>63</c:v>
                      </c:pt>
                      <c:pt idx="63">
                        <c:v>64</c:v>
                      </c:pt>
                      <c:pt idx="64">
                        <c:v>65</c:v>
                      </c:pt>
                      <c:pt idx="65">
                        <c:v>66</c:v>
                      </c:pt>
                      <c:pt idx="66">
                        <c:v>67</c:v>
                      </c:pt>
                      <c:pt idx="67">
                        <c:v>68</c:v>
                      </c:pt>
                      <c:pt idx="68">
                        <c:v>69</c:v>
                      </c:pt>
                      <c:pt idx="69">
                        <c:v>70</c:v>
                      </c:pt>
                      <c:pt idx="70">
                        <c:v>71</c:v>
                      </c:pt>
                      <c:pt idx="71">
                        <c:v>72</c:v>
                      </c:pt>
                      <c:pt idx="72">
                        <c:v>73</c:v>
                      </c:pt>
                      <c:pt idx="73">
                        <c:v>74</c:v>
                      </c:pt>
                      <c:pt idx="74">
                        <c:v>75</c:v>
                      </c:pt>
                      <c:pt idx="75">
                        <c:v>76</c:v>
                      </c:pt>
                      <c:pt idx="76">
                        <c:v>77</c:v>
                      </c:pt>
                      <c:pt idx="77">
                        <c:v>78</c:v>
                      </c:pt>
                      <c:pt idx="78">
                        <c:v>79</c:v>
                      </c:pt>
                      <c:pt idx="79">
                        <c:v>80</c:v>
                      </c:pt>
                      <c:pt idx="80">
                        <c:v>81</c:v>
                      </c:pt>
                      <c:pt idx="81">
                        <c:v>82</c:v>
                      </c:pt>
                      <c:pt idx="82">
                        <c:v>83</c:v>
                      </c:pt>
                      <c:pt idx="83">
                        <c:v>84</c:v>
                      </c:pt>
                      <c:pt idx="84">
                        <c:v>85</c:v>
                      </c:pt>
                      <c:pt idx="85">
                        <c:v>86</c:v>
                      </c:pt>
                      <c:pt idx="86">
                        <c:v>87</c:v>
                      </c:pt>
                      <c:pt idx="87">
                        <c:v>88</c:v>
                      </c:pt>
                      <c:pt idx="88">
                        <c:v>89</c:v>
                      </c:pt>
                      <c:pt idx="89">
                        <c:v>90</c:v>
                      </c:pt>
                      <c:pt idx="90">
                        <c:v>91</c:v>
                      </c:pt>
                      <c:pt idx="91">
                        <c:v>92</c:v>
                      </c:pt>
                      <c:pt idx="92">
                        <c:v>93</c:v>
                      </c:pt>
                      <c:pt idx="93">
                        <c:v>94</c:v>
                      </c:pt>
                      <c:pt idx="94">
                        <c:v>95</c:v>
                      </c:pt>
                      <c:pt idx="95">
                        <c:v>96</c:v>
                      </c:pt>
                      <c:pt idx="96">
                        <c:v>97</c:v>
                      </c:pt>
                      <c:pt idx="97">
                        <c:v>98</c:v>
                      </c:pt>
                      <c:pt idx="98">
                        <c:v>99</c:v>
                      </c:pt>
                      <c:pt idx="99">
                        <c:v>100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Sheet1!$U$2:$U$101</c15:sqref>
                        </c15:formulaRef>
                      </c:ext>
                    </c:extLst>
                    <c:numCache>
                      <c:formatCode>General</c:formatCode>
                      <c:ptCount val="100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21</c:v>
                      </c:pt>
                      <c:pt idx="21">
                        <c:v>22</c:v>
                      </c:pt>
                      <c:pt idx="22">
                        <c:v>23</c:v>
                      </c:pt>
                      <c:pt idx="23">
                        <c:v>24</c:v>
                      </c:pt>
                      <c:pt idx="24">
                        <c:v>25</c:v>
                      </c:pt>
                      <c:pt idx="25">
                        <c:v>26</c:v>
                      </c:pt>
                      <c:pt idx="26">
                        <c:v>27</c:v>
                      </c:pt>
                      <c:pt idx="27">
                        <c:v>28</c:v>
                      </c:pt>
                      <c:pt idx="28">
                        <c:v>29</c:v>
                      </c:pt>
                      <c:pt idx="29">
                        <c:v>30</c:v>
                      </c:pt>
                      <c:pt idx="30">
                        <c:v>31</c:v>
                      </c:pt>
                      <c:pt idx="31">
                        <c:v>32</c:v>
                      </c:pt>
                      <c:pt idx="32">
                        <c:v>33</c:v>
                      </c:pt>
                      <c:pt idx="33">
                        <c:v>34</c:v>
                      </c:pt>
                      <c:pt idx="34">
                        <c:v>35</c:v>
                      </c:pt>
                      <c:pt idx="35">
                        <c:v>36</c:v>
                      </c:pt>
                      <c:pt idx="36">
                        <c:v>37</c:v>
                      </c:pt>
                      <c:pt idx="37">
                        <c:v>38</c:v>
                      </c:pt>
                      <c:pt idx="38">
                        <c:v>39</c:v>
                      </c:pt>
                      <c:pt idx="39">
                        <c:v>40</c:v>
                      </c:pt>
                      <c:pt idx="40">
                        <c:v>41</c:v>
                      </c:pt>
                      <c:pt idx="41">
                        <c:v>42</c:v>
                      </c:pt>
                      <c:pt idx="42">
                        <c:v>43</c:v>
                      </c:pt>
                      <c:pt idx="43">
                        <c:v>44</c:v>
                      </c:pt>
                      <c:pt idx="44">
                        <c:v>45</c:v>
                      </c:pt>
                      <c:pt idx="45">
                        <c:v>46</c:v>
                      </c:pt>
                      <c:pt idx="46">
                        <c:v>47</c:v>
                      </c:pt>
                      <c:pt idx="47">
                        <c:v>48</c:v>
                      </c:pt>
                      <c:pt idx="48">
                        <c:v>49</c:v>
                      </c:pt>
                      <c:pt idx="49">
                        <c:v>50</c:v>
                      </c:pt>
                      <c:pt idx="50">
                        <c:v>51</c:v>
                      </c:pt>
                      <c:pt idx="51">
                        <c:v>52</c:v>
                      </c:pt>
                      <c:pt idx="52">
                        <c:v>53</c:v>
                      </c:pt>
                      <c:pt idx="53">
                        <c:v>54</c:v>
                      </c:pt>
                      <c:pt idx="54">
                        <c:v>55</c:v>
                      </c:pt>
                      <c:pt idx="55">
                        <c:v>56</c:v>
                      </c:pt>
                      <c:pt idx="56">
                        <c:v>57</c:v>
                      </c:pt>
                      <c:pt idx="57">
                        <c:v>58</c:v>
                      </c:pt>
                      <c:pt idx="58">
                        <c:v>59</c:v>
                      </c:pt>
                      <c:pt idx="59">
                        <c:v>60</c:v>
                      </c:pt>
                      <c:pt idx="60">
                        <c:v>61</c:v>
                      </c:pt>
                      <c:pt idx="61">
                        <c:v>62</c:v>
                      </c:pt>
                      <c:pt idx="62">
                        <c:v>63</c:v>
                      </c:pt>
                      <c:pt idx="63">
                        <c:v>64</c:v>
                      </c:pt>
                      <c:pt idx="64">
                        <c:v>65</c:v>
                      </c:pt>
                      <c:pt idx="65">
                        <c:v>66</c:v>
                      </c:pt>
                      <c:pt idx="66">
                        <c:v>67</c:v>
                      </c:pt>
                      <c:pt idx="67">
                        <c:v>68</c:v>
                      </c:pt>
                      <c:pt idx="68">
                        <c:v>69</c:v>
                      </c:pt>
                      <c:pt idx="69">
                        <c:v>70</c:v>
                      </c:pt>
                      <c:pt idx="70">
                        <c:v>71</c:v>
                      </c:pt>
                      <c:pt idx="71">
                        <c:v>72</c:v>
                      </c:pt>
                      <c:pt idx="72">
                        <c:v>73</c:v>
                      </c:pt>
                      <c:pt idx="73">
                        <c:v>74</c:v>
                      </c:pt>
                      <c:pt idx="74">
                        <c:v>75</c:v>
                      </c:pt>
                      <c:pt idx="75">
                        <c:v>76</c:v>
                      </c:pt>
                      <c:pt idx="76">
                        <c:v>77</c:v>
                      </c:pt>
                      <c:pt idx="77">
                        <c:v>78</c:v>
                      </c:pt>
                      <c:pt idx="78">
                        <c:v>79</c:v>
                      </c:pt>
                      <c:pt idx="79">
                        <c:v>80</c:v>
                      </c:pt>
                      <c:pt idx="80">
                        <c:v>81</c:v>
                      </c:pt>
                      <c:pt idx="81">
                        <c:v>82</c:v>
                      </c:pt>
                      <c:pt idx="82">
                        <c:v>83</c:v>
                      </c:pt>
                      <c:pt idx="83">
                        <c:v>84</c:v>
                      </c:pt>
                      <c:pt idx="84">
                        <c:v>85</c:v>
                      </c:pt>
                      <c:pt idx="85">
                        <c:v>86</c:v>
                      </c:pt>
                      <c:pt idx="86">
                        <c:v>87</c:v>
                      </c:pt>
                      <c:pt idx="87">
                        <c:v>88</c:v>
                      </c:pt>
                      <c:pt idx="88">
                        <c:v>89</c:v>
                      </c:pt>
                      <c:pt idx="89">
                        <c:v>90</c:v>
                      </c:pt>
                      <c:pt idx="90">
                        <c:v>91</c:v>
                      </c:pt>
                      <c:pt idx="91">
                        <c:v>92</c:v>
                      </c:pt>
                      <c:pt idx="92">
                        <c:v>93</c:v>
                      </c:pt>
                      <c:pt idx="93">
                        <c:v>94</c:v>
                      </c:pt>
                      <c:pt idx="94">
                        <c:v>95</c:v>
                      </c:pt>
                      <c:pt idx="95">
                        <c:v>96</c:v>
                      </c:pt>
                      <c:pt idx="96">
                        <c:v>97</c:v>
                      </c:pt>
                      <c:pt idx="97">
                        <c:v>98</c:v>
                      </c:pt>
                      <c:pt idx="98">
                        <c:v>99</c:v>
                      </c:pt>
                      <c:pt idx="99">
                        <c:v>100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4-977D-4EA0-AE5F-D6471059D7DD}"/>
                  </c:ext>
                </c:extLst>
              </c15:ser>
            </c15:filteredLineSeries>
          </c:ext>
        </c:extLst>
      </c:lineChart>
      <c:catAx>
        <c:axId val="194769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7697440"/>
        <c:crosses val="autoZero"/>
        <c:auto val="1"/>
        <c:lblAlgn val="ctr"/>
        <c:lblOffset val="100"/>
        <c:noMultiLvlLbl val="0"/>
      </c:catAx>
      <c:valAx>
        <c:axId val="194769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7698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88900</xdr:colOff>
      <xdr:row>1</xdr:row>
      <xdr:rowOff>146050</xdr:rowOff>
    </xdr:from>
    <xdr:to>
      <xdr:col>34</xdr:col>
      <xdr:colOff>349250</xdr:colOff>
      <xdr:row>57</xdr:row>
      <xdr:rowOff>63500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6A91834-48F2-41D3-8C06-9A2AB71C143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7EE2F27-6051-4F1C-B484-3B6575847F50}" name="Bonds" displayName="Bonds" ref="C1:X102" totalsRowCount="1">
  <autoFilter ref="C1:X101" xr:uid="{8F7D1BE5-2B57-49FF-8887-EB14068718E5}"/>
  <tableColumns count="22">
    <tableColumn id="1" xr3:uid="{F73E179E-0E78-4258-B08E-3581BD30F047}" name="No"/>
    <tableColumn id="16" xr3:uid="{77FF78D1-D9FA-4B34-B32C-21D9566F7D8E}" name="Engine" dataDxfId="33" totalsRowDxfId="32">
      <calculatedColumnFormula>+_xll.__BondPricer(Bonds[[#Headers],[Engine]]&amp;Bonds[[#This Row],[No]],$A$2)</calculatedColumnFormula>
    </tableColumn>
    <tableColumn id="2" xr3:uid="{21B8F44F-D6B7-4DA1-BF1E-1A85540A3064}" name="Rate"/>
    <tableColumn id="3" xr3:uid="{42F8A39E-B8A0-4172-B88A-DE8ADCD1ADFB}" name="Coupon" dataDxfId="31" totalsRowDxfId="30">
      <calculatedColumnFormula>+_xll._Double_Range(Bonds[[#Headers],[Coupon]]&amp;Bonds[[#This Row],[No]],Bonds[[#This Row],[Rate]])</calculatedColumnFormula>
    </tableColumn>
    <tableColumn id="4" xr3:uid="{C110BDDA-466D-47D3-AB93-8A9CDD3E09B7}" name="Redemption" dataDxfId="29" totalsRowDxfId="28"/>
    <tableColumn id="19" xr3:uid="{82B43C6C-2030-4391-ACC7-397F06D0C47D}" name="RedA" dataDxfId="27" totalsRowDxfId="26">
      <calculatedColumnFormula>+_xll._Double(Bonds[[#Headers],[RedA]]&amp;Bonds[[#This Row],[No]],Bonds[[#This Row],[Redemption]])</calculatedColumnFormula>
    </tableColumn>
    <tableColumn id="18" xr3:uid="{2B493847-4259-40CA-9492-94B890B6BA6B}" name="rand" dataDxfId="25" totalsRowDxfId="24">
      <calculatedColumnFormula>RAND()</calculatedColumnFormula>
    </tableColumn>
    <tableColumn id="5" xr3:uid="{4E8E4F15-0059-4D24-8722-FFB448110C1F}" name="Issue Date"/>
    <tableColumn id="6" xr3:uid="{61C062C1-7FD1-404E-B39F-BFDF9B4EEDD5}" name="Settlement Date"/>
    <tableColumn id="7" xr3:uid="{0555DA37-1F95-4018-AA6A-F1CF02B3D8CB}" name="Bond" dataDxfId="23" totalsRowDxfId="22">
      <calculatedColumnFormula>+_xll.__FixedRateBond(Bonds[[#Headers],[Bond]]&amp;Bonds[[#This Row],[No]],$A$2,Bonds[[#This Row],[Issue Date]],Bonds[[#This Row],[Settlement Date]],Bonds[[#This Row],[RedA]],Bonds[[#This Row],[Coupon]],Bonds[[#This Row],[Engine]])</calculatedColumnFormula>
    </tableColumn>
    <tableColumn id="8" xr3:uid="{A3318DF8-504E-4FC3-9727-16853DB4D1A1}" name="NPV" dataDxfId="21" totalsRowDxfId="20">
      <calculatedColumnFormula>+_xll.__FixedRateBond_NPV(Bonds[[#Headers],[NPV]]&amp;Bonds[[#This Row],[No]],Bonds[[#This Row],[Bond]])</calculatedColumnFormula>
    </tableColumn>
    <tableColumn id="9" xr3:uid="{E1FC7408-9968-4670-8870-661F9627B473}" name="Clean Price" dataDxfId="19" totalsRowDxfId="18">
      <calculatedColumnFormula>+_xll.__FixedRateBond_CleanPrice(Bonds[[#Headers],[Clean Price]]&amp;Bonds[[#This Row],[No]],Bonds[[#This Row],[Bond]])</calculatedColumnFormula>
    </tableColumn>
    <tableColumn id="10" xr3:uid="{80109E19-498C-4059-9E40-54244340383F}" name="Dirty Price" dataDxfId="17" totalsRowDxfId="16">
      <calculatedColumnFormula>+_xll.__FixedRateBond_DirtyPrice(Bonds[[#Headers],[Dirty Price]]&amp;Bonds[[#This Row],[No]],Bonds[[#This Row],[Bond]])</calculatedColumnFormula>
    </tableColumn>
    <tableColumn id="11" xr3:uid="{5C2EAD93-7B59-4C38-9B20-F536E6A4A339}" name="Yield" dataDxfId="15" totalsRowDxfId="14">
      <calculatedColumnFormula>+_xll.__FixedRateBond_Yield(Bonds[[#Headers],[Yield]]&amp;Bonds[[#This Row],[No]],Bonds[[#This Row],[Bond]])</calculatedColumnFormula>
    </tableColumn>
    <tableColumn id="12" xr3:uid="{2E49FDA3-E4D4-466B-B37A-FA1FC3C2C210}" name="NPV value" totalsRowFunction="custom" dataDxfId="13" totalsRowDxfId="12">
      <calculatedColumnFormula>+_xll._Value(Bonds[[#This Row],[NPV]])</calculatedColumnFormula>
      <totalsRowFormula>SUBTOTAL(109,Q2:Q101)</totalsRowFormula>
    </tableColumn>
    <tableColumn id="13" xr3:uid="{7875E7C1-3FA2-4E7D-9860-C293F0EBFF9A}" name="Clean Price value" totalsRowFunction="custom" dataDxfId="11" totalsRowDxfId="10">
      <calculatedColumnFormula>+_xll._Value(Bonds[[#This Row],[Clean Price]])</calculatedColumnFormula>
      <totalsRowFormula>SUBTOTAL(109,R2:R101)</totalsRowFormula>
    </tableColumn>
    <tableColumn id="14" xr3:uid="{467611CB-8452-4F86-BB16-CAC5019B6300}" name="Dirty Price Value" totalsRowFunction="custom" dataDxfId="9" totalsRowDxfId="8">
      <calculatedColumnFormula>+_xll._Value(Bonds[[#This Row],[Dirty Price]])</calculatedColumnFormula>
      <totalsRowFormula>SUBTOTAL(109,S2:S101)</totalsRowFormula>
    </tableColumn>
    <tableColumn id="15" xr3:uid="{242E276E-40FE-464E-B5C0-E828380CBDD6}" name="Yield Value" totalsRowFunction="custom" dataDxfId="7" totalsRowDxfId="6">
      <calculatedColumnFormula>+_xll._Value(Bonds[[#This Row],[Yield]])</calculatedColumnFormula>
      <totalsRowFormula>SUBTOTAL(109,T2:T101)</totalsRowFormula>
    </tableColumn>
    <tableColumn id="17" xr3:uid="{C7D2B0C6-E7D4-48CF-8E4A-AB9A544D792A}" name="x" dataDxfId="5" totalsRowDxfId="4">
      <calculatedColumnFormula>Bonds[[#This Row],[No]]</calculatedColumnFormula>
    </tableColumn>
    <tableColumn id="23" xr3:uid="{0866F8F2-0A35-40AA-8DBE-35259A274286}" name="Trend" dataDxfId="3" totalsRowDxfId="2">
      <calculatedColumnFormula>Bonds[[#This Row],[Clean Price value]]/Bonds[[#This Row],[lagv]]</calculatedColumnFormula>
    </tableColumn>
    <tableColumn id="20" xr3:uid="{CDD51B9E-FFA7-416A-BF25-667B1160B54F}" name="-lag" dataDxfId="1">
      <calculatedColumnFormula>+_xll._Delay_Double(Bonds[[#Headers],[-lag]]&amp;Bonds[[#This Row],[No]],Bonds[[#This Row],[Clean Price]],4)</calculatedColumnFormula>
    </tableColumn>
    <tableColumn id="21" xr3:uid="{BE892ED6-18B5-4C60-89DA-0DDC5E4B7785}" name="lagv" dataDxfId="0">
      <calculatedColumnFormula>+_xll._Value(Bonds[[#This Row],[-lag]])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FDE87-84F6-4DF2-BC1B-8C6BE4562791}">
  <dimension ref="A1:X105"/>
  <sheetViews>
    <sheetView tabSelected="1" workbookViewId="0">
      <selection activeCell="N4" sqref="N4"/>
    </sheetView>
  </sheetViews>
  <sheetFormatPr defaultRowHeight="14.5" x14ac:dyDescent="0.35"/>
  <cols>
    <col min="1" max="2" width="10.453125" bestFit="1" customWidth="1"/>
    <col min="5" max="5" width="9.36328125" customWidth="1"/>
    <col min="6" max="6" width="13" style="5" customWidth="1"/>
    <col min="7" max="9" width="11.453125" customWidth="1"/>
    <col min="10" max="10" width="16.1796875" customWidth="1"/>
    <col min="11" max="11" width="14.26953125" customWidth="1"/>
    <col min="12" max="12" width="8.81640625" bestFit="1" customWidth="1"/>
    <col min="13" max="13" width="11.26953125" customWidth="1"/>
    <col min="14" max="14" width="12.453125" bestFit="1" customWidth="1"/>
    <col min="15" max="15" width="11.81640625" bestFit="1" customWidth="1"/>
    <col min="16" max="16" width="7.81640625" bestFit="1" customWidth="1"/>
    <col min="17" max="17" width="11.81640625" bestFit="1" customWidth="1"/>
    <col min="18" max="18" width="12.26953125" customWidth="1"/>
    <col min="21" max="21" width="4.6328125" customWidth="1"/>
    <col min="22" max="22" width="3.08984375" customWidth="1"/>
  </cols>
  <sheetData>
    <row r="1" spans="1:24" x14ac:dyDescent="0.35">
      <c r="A1" t="s">
        <v>0</v>
      </c>
      <c r="C1" t="s">
        <v>8</v>
      </c>
      <c r="D1" t="s">
        <v>16</v>
      </c>
      <c r="E1" t="s">
        <v>1</v>
      </c>
      <c r="F1" t="s">
        <v>10</v>
      </c>
      <c r="G1" s="4" t="s">
        <v>9</v>
      </c>
      <c r="H1" s="4" t="s">
        <v>19</v>
      </c>
      <c r="I1" s="4" t="s">
        <v>18</v>
      </c>
      <c r="J1" t="s">
        <v>2</v>
      </c>
      <c r="K1" t="s">
        <v>3</v>
      </c>
      <c r="L1" t="s">
        <v>11</v>
      </c>
      <c r="M1" t="s">
        <v>4</v>
      </c>
      <c r="N1" t="s">
        <v>5</v>
      </c>
      <c r="O1" t="s">
        <v>6</v>
      </c>
      <c r="P1" t="s">
        <v>7</v>
      </c>
      <c r="Q1" t="s">
        <v>12</v>
      </c>
      <c r="R1" t="s">
        <v>13</v>
      </c>
      <c r="S1" t="s">
        <v>14</v>
      </c>
      <c r="T1" t="s">
        <v>15</v>
      </c>
      <c r="U1" t="s">
        <v>17</v>
      </c>
      <c r="V1" t="s">
        <v>21</v>
      </c>
      <c r="W1" s="8" t="s">
        <v>22</v>
      </c>
      <c r="X1" t="s">
        <v>20</v>
      </c>
    </row>
    <row r="2" spans="1:24" x14ac:dyDescent="0.35">
      <c r="A2" t="str">
        <f>+_xll._Date1(A1,A3)</f>
        <v>RefDate</v>
      </c>
      <c r="C2">
        <v>1</v>
      </c>
      <c r="D2" t="str">
        <f>+_xll.__BondPricer(Bonds[[#Headers],[Engine]]&amp;Bonds[[#This Row],[No]],$A$2)</f>
        <v>Engine1</v>
      </c>
      <c r="E2" s="2">
        <f ca="1">4.5%+(Bonds[[#This Row],[rand]]/1000)</f>
        <v>4.5271435086072342E-2</v>
      </c>
      <c r="F2" s="2" t="str">
        <f ca="1">+_xll._Double_Range(Bonds[[#Headers],[Coupon]]&amp;Bonds[[#This Row],[No]],Bonds[[#This Row],[Rate]])</f>
        <v>Coupon1</v>
      </c>
      <c r="G2" s="5">
        <v>100</v>
      </c>
      <c r="H2" s="5" t="str">
        <f>+_xll._Double(Bonds[[#Headers],[RedA]]&amp;Bonds[[#This Row],[No]],Bonds[[#This Row],[Redemption]])</f>
        <v>RedA1</v>
      </c>
      <c r="I2" s="5">
        <f t="shared" ref="I2:I65" ca="1" si="0">RAND()</f>
        <v>0.27143508607234135</v>
      </c>
      <c r="J2" s="3">
        <v>39217</v>
      </c>
      <c r="K2" s="3">
        <v>42870</v>
      </c>
      <c r="L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</v>
      </c>
      <c r="M2" t="str">
        <f ca="1">+_xll.__FixedRateBond_NPV(Bonds[[#Headers],[NPV]]&amp;Bonds[[#This Row],[No]],Bonds[[#This Row],[Bond]])</f>
        <v>NPV1</v>
      </c>
      <c r="N2" t="str">
        <f ca="1">+_xll.__FixedRateBond_CleanPrice(Bonds[[#Headers],[Clean Price]]&amp;Bonds[[#This Row],[No]],Bonds[[#This Row],[Bond]])</f>
        <v>CleanPrice1</v>
      </c>
      <c r="O2" t="str">
        <f ca="1">+_xll.__FixedRateBond_DirtyPrice(Bonds[[#Headers],[Dirty Price]]&amp;Bonds[[#This Row],[No]],Bonds[[#This Row],[Bond]])</f>
        <v>DirtyPrice1</v>
      </c>
      <c r="P2" t="str">
        <f ca="1">+_xll.__FixedRateBond_Yield(Bonds[[#Headers],[Yield]]&amp;Bonds[[#This Row],[No]],Bonds[[#This Row],[Bond]])</f>
        <v>Yield1</v>
      </c>
      <c r="Q2">
        <f ca="1">+_xll._Value(Bonds[[#This Row],[NPV]])</f>
        <v>108.40316354820146</v>
      </c>
      <c r="R2">
        <f ca="1">+_xll._Value(Bonds[[#This Row],[Clean Price]])</f>
        <v>106.78218636104771</v>
      </c>
      <c r="S2">
        <f ca="1">+_xll._Value(Bonds[[#This Row],[Dirty Price]])</f>
        <v>108.41740320899333</v>
      </c>
      <c r="T2" s="2">
        <f ca="1">+_xll._Value(Bonds[[#This Row],[Yield]])</f>
        <v>3.6509209012985232E-2</v>
      </c>
      <c r="U2" s="6">
        <f>Bonds[[#This Row],[No]]</f>
        <v>1</v>
      </c>
      <c r="V2" s="7">
        <f ca="1">Bonds[[#This Row],[Clean Price value]]/Bonds[[#This Row],[lagv]]</f>
        <v>1.0062727157651581</v>
      </c>
      <c r="W2" s="6" t="str">
        <f ca="1">+_xll._Delay_Double(Bonds[[#Headers],[-lag]]&amp;Bonds[[#This Row],[No]],Bonds[[#This Row],[Clean Price]],4)</f>
        <v>-lag1</v>
      </c>
      <c r="X2" s="6">
        <f ca="1">+_xll._Value(Bonds[[#This Row],[-lag]])</f>
        <v>106.11654742109525</v>
      </c>
    </row>
    <row r="3" spans="1:24" x14ac:dyDescent="0.35">
      <c r="A3" s="1">
        <v>39709</v>
      </c>
      <c r="C3">
        <f>C2+1</f>
        <v>2</v>
      </c>
      <c r="D3" t="str">
        <f>+_xll.__BondPricer(Bonds[[#Headers],[Engine]]&amp;Bonds[[#This Row],[No]],$A$2)</f>
        <v>Engine2</v>
      </c>
      <c r="E3" s="2">
        <f ca="1">E2+(Bonds[[#This Row],[rand]]/1000)</f>
        <v>4.5775959702050749E-2</v>
      </c>
      <c r="F3" s="2" t="str">
        <f ca="1">+_xll._Double_Range(Bonds[[#Headers],[Coupon]]&amp;Bonds[[#This Row],[No]],Bonds[[#This Row],[Rate]])</f>
        <v>Coupon2</v>
      </c>
      <c r="G3" s="5">
        <f>G2*1.01</f>
        <v>101</v>
      </c>
      <c r="H3" s="5" t="str">
        <f>+_xll._Double(Bonds[[#Headers],[RedA]]&amp;Bonds[[#This Row],[No]],Bonds[[#This Row],[Redemption]])</f>
        <v>RedA2</v>
      </c>
      <c r="I3" s="5">
        <f t="shared" ca="1" si="0"/>
        <v>0.50452461597840526</v>
      </c>
      <c r="J3" s="3">
        <v>39217</v>
      </c>
      <c r="K3" s="3">
        <v>42870</v>
      </c>
      <c r="L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</v>
      </c>
      <c r="M3" t="str">
        <f ca="1">+_xll.__FixedRateBond_NPV(Bonds[[#Headers],[NPV]]&amp;Bonds[[#This Row],[No]],Bonds[[#This Row],[Bond]])</f>
        <v>NPV2</v>
      </c>
      <c r="N3" t="str">
        <f ca="1">+_xll.__FixedRateBond_CleanPrice(Bonds[[#Headers],[Clean Price]]&amp;Bonds[[#This Row],[No]],Bonds[[#This Row],[Bond]])</f>
        <v>CleanPrice2</v>
      </c>
      <c r="O3" t="str">
        <f ca="1">+_xll.__FixedRateBond_DirtyPrice(Bonds[[#Headers],[Dirty Price]]&amp;Bonds[[#This Row],[No]],Bonds[[#This Row],[Bond]])</f>
        <v>DirtyPrice2</v>
      </c>
      <c r="P3" t="str">
        <f ca="1">+_xll.__FixedRateBond_Yield(Bonds[[#Headers],[Yield]]&amp;Bonds[[#This Row],[No]],Bonds[[#This Row],[Bond]])</f>
        <v>Yield2</v>
      </c>
      <c r="Q3">
        <f ca="1">+_xll._Value(Bonds[[#This Row],[NPV]])</f>
        <v>109.54328333446782</v>
      </c>
      <c r="R3">
        <f ca="1">+_xll._Value(Bonds[[#This Row],[Clean Price]])</f>
        <v>107.90356105222858</v>
      </c>
      <c r="S3">
        <f ca="1">+_xll._Value(Bonds[[#This Row],[Dirty Price]])</f>
        <v>109.55767275951459</v>
      </c>
      <c r="T3" s="2">
        <f ca="1">+_xll._Value(Bonds[[#This Row],[Yield]])</f>
        <v>3.6507822942733768E-2</v>
      </c>
      <c r="U3" s="6">
        <f>Bonds[[#This Row],[No]]</f>
        <v>2</v>
      </c>
      <c r="V3" s="7">
        <f ca="1">Bonds[[#This Row],[Clean Price value]]/Bonds[[#This Row],[lagv]]</f>
        <v>1.0033364133844314</v>
      </c>
      <c r="W3" s="6" t="str">
        <f ca="1">+_xll._Delay_Double(Bonds[[#Headers],[-lag]]&amp;Bonds[[#This Row],[No]],Bonds[[#This Row],[Clean Price]],4)</f>
        <v>-lag2</v>
      </c>
      <c r="X3" s="6">
        <f ca="1">+_xll._Value(Bonds[[#This Row],[-lag]])</f>
        <v>107.54474731785201</v>
      </c>
    </row>
    <row r="4" spans="1:24" x14ac:dyDescent="0.35">
      <c r="C4">
        <f t="shared" ref="C4:C67" si="1">C3+1</f>
        <v>3</v>
      </c>
      <c r="D4" t="str">
        <f>+_xll.__BondPricer(Bonds[[#Headers],[Engine]]&amp;Bonds[[#This Row],[No]],$A$2)</f>
        <v>Engine3</v>
      </c>
      <c r="E4" s="2">
        <f ca="1">E3+(Bonds[[#This Row],[rand]]/1000)</f>
        <v>4.6393616258631823E-2</v>
      </c>
      <c r="F4" s="2" t="str">
        <f ca="1">+_xll._Double_Range(Bonds[[#Headers],[Coupon]]&amp;Bonds[[#This Row],[No]],Bonds[[#This Row],[Rate]])</f>
        <v>Coupon3</v>
      </c>
      <c r="G4" s="5">
        <f t="shared" ref="G4:G67" si="2">G3*1.01</f>
        <v>102.01</v>
      </c>
      <c r="H4" s="5" t="str">
        <f>+_xll._Double(Bonds[[#Headers],[RedA]]&amp;Bonds[[#This Row],[No]],Bonds[[#This Row],[Redemption]])</f>
        <v>RedA3</v>
      </c>
      <c r="I4" s="5">
        <f t="shared" ca="1" si="0"/>
        <v>0.6176565565810771</v>
      </c>
      <c r="J4" s="3">
        <v>39217</v>
      </c>
      <c r="K4" s="3">
        <v>42870</v>
      </c>
      <c r="L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</v>
      </c>
      <c r="M4" t="str">
        <f ca="1">+_xll.__FixedRateBond_NPV(Bonds[[#Headers],[NPV]]&amp;Bonds[[#This Row],[No]],Bonds[[#This Row],[Bond]])</f>
        <v>NPV3</v>
      </c>
      <c r="N4" t="str">
        <f ca="1">+_xll.__FixedRateBond_CleanPrice(Bonds[[#Headers],[Clean Price]]&amp;Bonds[[#This Row],[No]],Bonds[[#This Row],[Bond]])</f>
        <v>CleanPrice3</v>
      </c>
      <c r="O4" t="str">
        <f ca="1">+_xll.__FixedRateBond_DirtyPrice(Bonds[[#Headers],[Dirty Price]]&amp;Bonds[[#This Row],[No]],Bonds[[#This Row],[Bond]])</f>
        <v>DirtyPrice3</v>
      </c>
      <c r="P4" t="str">
        <f ca="1">+_xll.__FixedRateBond_Yield(Bonds[[#Headers],[Yield]]&amp;Bonds[[#This Row],[No]],Bonds[[#This Row],[Bond]])</f>
        <v>Yield3</v>
      </c>
      <c r="Q4">
        <f ca="1">+_xll._Value(Bonds[[#This Row],[NPV]])</f>
        <v>110.73079049582073</v>
      </c>
      <c r="R4">
        <f ca="1">+_xll._Value(Bonds[[#This Row],[Clean Price]])</f>
        <v>109.07050900328147</v>
      </c>
      <c r="S4">
        <f ca="1">+_xll._Value(Bonds[[#This Row],[Dirty Price]])</f>
        <v>110.74533590984984</v>
      </c>
      <c r="T4" s="2">
        <f ca="1">+_xll._Value(Bonds[[#This Row],[Yield]])</f>
        <v>3.6505582666397092E-2</v>
      </c>
      <c r="U4" s="6">
        <f>Bonds[[#This Row],[No]]</f>
        <v>3</v>
      </c>
      <c r="V4" s="7">
        <f ca="1">Bonds[[#This Row],[Clean Price value]]/Bonds[[#This Row],[lagv]]</f>
        <v>1.0038097174601919</v>
      </c>
      <c r="W4" s="6" t="str">
        <f ca="1">+_xll._Delay_Double(Bonds[[#Headers],[-lag]]&amp;Bonds[[#This Row],[No]],Bonds[[#This Row],[Clean Price]],4)</f>
        <v>-lag3</v>
      </c>
      <c r="X4" s="6">
        <f ca="1">+_xll._Value(Bonds[[#This Row],[-lag]])</f>
        <v>108.65655821628054</v>
      </c>
    </row>
    <row r="5" spans="1:24" x14ac:dyDescent="0.35">
      <c r="C5">
        <f t="shared" si="1"/>
        <v>4</v>
      </c>
      <c r="D5" t="str">
        <f>+_xll.__BondPricer(Bonds[[#Headers],[Engine]]&amp;Bonds[[#This Row],[No]],$A$2)</f>
        <v>Engine4</v>
      </c>
      <c r="E5" s="2">
        <f ca="1">E4+(Bonds[[#This Row],[rand]]/1000)</f>
        <v>4.6433503196378526E-2</v>
      </c>
      <c r="F5" s="2" t="str">
        <f ca="1">+_xll._Double_Range(Bonds[[#Headers],[Coupon]]&amp;Bonds[[#This Row],[No]],Bonds[[#This Row],[Rate]])</f>
        <v>Coupon4</v>
      </c>
      <c r="G5" s="5">
        <f t="shared" si="2"/>
        <v>103.0301</v>
      </c>
      <c r="H5" s="5" t="str">
        <f>+_xll._Double(Bonds[[#Headers],[RedA]]&amp;Bonds[[#This Row],[No]],Bonds[[#This Row],[Redemption]])</f>
        <v>RedA4</v>
      </c>
      <c r="I5" s="5">
        <f t="shared" ca="1" si="0"/>
        <v>3.9886937746703377E-2</v>
      </c>
      <c r="J5" s="3">
        <v>39217</v>
      </c>
      <c r="K5" s="3">
        <v>42870</v>
      </c>
      <c r="L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</v>
      </c>
      <c r="M5" t="str">
        <f ca="1">+_xll.__FixedRateBond_NPV(Bonds[[#Headers],[NPV]]&amp;Bonds[[#This Row],[No]],Bonds[[#This Row],[Bond]])</f>
        <v>NPV4</v>
      </c>
      <c r="N5" t="str">
        <f ca="1">+_xll.__FixedRateBond_CleanPrice(Bonds[[#Headers],[Clean Price]]&amp;Bonds[[#This Row],[No]],Bonds[[#This Row],[Bond]])</f>
        <v>CleanPrice4</v>
      </c>
      <c r="O5" t="str">
        <f ca="1">+_xll.__FixedRateBond_DirtyPrice(Bonds[[#Headers],[Dirty Price]]&amp;Bonds[[#This Row],[No]],Bonds[[#This Row],[Bond]])</f>
        <v>DirtyPrice4</v>
      </c>
      <c r="P5" t="str">
        <f ca="1">+_xll.__FixedRateBond_Yield(Bonds[[#Headers],[Yield]]&amp;Bonds[[#This Row],[No]],Bonds[[#This Row],[Bond]])</f>
        <v>Yield4</v>
      </c>
      <c r="Q5">
        <f ca="1">+_xll._Value(Bonds[[#This Row],[NPV]])</f>
        <v>112.17494486094634</v>
      </c>
      <c r="R5">
        <f ca="1">+_xll._Value(Bonds[[#This Row],[Clean Price]])</f>
        <v>110.48283425990535</v>
      </c>
      <c r="S5">
        <f ca="1">+_xll._Value(Bonds[[#This Row],[Dirty Price]])</f>
        <v>112.18967997671125</v>
      </c>
      <c r="T5" s="2">
        <f ca="1">+_xll._Value(Bonds[[#This Row],[Yield]])</f>
        <v>3.649747576713562E-2</v>
      </c>
      <c r="U5" s="6">
        <f>Bonds[[#This Row],[No]]</f>
        <v>4</v>
      </c>
      <c r="V5" s="7">
        <f ca="1">Bonds[[#This Row],[Clean Price value]]/Bonds[[#This Row],[lagv]]</f>
        <v>1.0040862055004478</v>
      </c>
      <c r="W5" s="6" t="str">
        <f ca="1">+_xll._Delay_Double(Bonds[[#Headers],[-lag]]&amp;Bonds[[#This Row],[No]],Bonds[[#This Row],[Clean Price]],4)</f>
        <v>-lag4</v>
      </c>
      <c r="X5" s="6">
        <f ca="1">+_xll._Value(Bonds[[#This Row],[-lag]])</f>
        <v>110.03321592774942</v>
      </c>
    </row>
    <row r="6" spans="1:24" x14ac:dyDescent="0.35">
      <c r="C6">
        <f t="shared" si="1"/>
        <v>5</v>
      </c>
      <c r="D6" t="str">
        <f>+_xll.__BondPricer(Bonds[[#Headers],[Engine]]&amp;Bonds[[#This Row],[No]],$A$2)</f>
        <v>Engine5</v>
      </c>
      <c r="E6" s="2">
        <f ca="1">E5+(Bonds[[#This Row],[rand]]/1000)</f>
        <v>4.6912050568599185E-2</v>
      </c>
      <c r="F6" s="2" t="str">
        <f ca="1">+_xll._Double_Range(Bonds[[#Headers],[Coupon]]&amp;Bonds[[#This Row],[No]],Bonds[[#This Row],[Rate]])</f>
        <v>Coupon5</v>
      </c>
      <c r="G6" s="5">
        <f t="shared" si="2"/>
        <v>104.060401</v>
      </c>
      <c r="H6" s="5" t="str">
        <f>+_xll._Double(Bonds[[#Headers],[RedA]]&amp;Bonds[[#This Row],[No]],Bonds[[#This Row],[Redemption]])</f>
        <v>RedA5</v>
      </c>
      <c r="I6" s="5">
        <f t="shared" ca="1" si="0"/>
        <v>0.4785473722206629</v>
      </c>
      <c r="J6" s="3">
        <v>39217</v>
      </c>
      <c r="K6" s="3">
        <v>42870</v>
      </c>
      <c r="L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</v>
      </c>
      <c r="M6" t="str">
        <f ca="1">+_xll.__FixedRateBond_NPV(Bonds[[#Headers],[NPV]]&amp;Bonds[[#This Row],[No]],Bonds[[#This Row],[Bond]])</f>
        <v>NPV5</v>
      </c>
      <c r="N6" t="str">
        <f ca="1">+_xll.__FixedRateBond_CleanPrice(Bonds[[#Headers],[Clean Price]]&amp;Bonds[[#This Row],[No]],Bonds[[#This Row],[Bond]])</f>
        <v>CleanPrice5</v>
      </c>
      <c r="O6" t="str">
        <f ca="1">+_xll.__FixedRateBond_DirtyPrice(Bonds[[#Headers],[Dirty Price]]&amp;Bonds[[#This Row],[No]],Bonds[[#This Row],[Bond]])</f>
        <v>DirtyPrice5</v>
      </c>
      <c r="P6" t="str">
        <f ca="1">+_xll.__FixedRateBond_Yield(Bonds[[#Headers],[Yield]]&amp;Bonds[[#This Row],[No]],Bonds[[#This Row],[Bond]])</f>
        <v>Yield5</v>
      </c>
      <c r="Q6">
        <f ca="1">+_xll._Value(Bonds[[#This Row],[NPV]])</f>
        <v>113.0405672824696</v>
      </c>
      <c r="R6">
        <f ca="1">+_xll._Value(Bonds[[#This Row],[Clean Price]])</f>
        <v>111.34311315086698</v>
      </c>
      <c r="S6">
        <f ca="1">+_xll._Value(Bonds[[#This Row],[Dirty Price]])</f>
        <v>113.05541610496826</v>
      </c>
      <c r="T6" s="2">
        <f ca="1">+_xll._Value(Bonds[[#This Row],[Yield]])</f>
        <v>3.6503568029403688E-2</v>
      </c>
      <c r="U6" s="6">
        <f>Bonds[[#This Row],[No]]</f>
        <v>5</v>
      </c>
      <c r="V6" s="7">
        <f ca="1">Bonds[[#This Row],[Clean Price value]]/Bonds[[#This Row],[lagv]]</f>
        <v>0.99926269166520376</v>
      </c>
      <c r="W6" s="6" t="str">
        <f ca="1">+_xll._Delay_Double(Bonds[[#Headers],[-lag]]&amp;Bonds[[#This Row],[No]],Bonds[[#This Row],[Clean Price]],4)</f>
        <v>-lag5</v>
      </c>
      <c r="X6" s="6">
        <f ca="1">+_xll._Value(Bonds[[#This Row],[-lag]])</f>
        <v>111.4252679296184</v>
      </c>
    </row>
    <row r="7" spans="1:24" x14ac:dyDescent="0.35">
      <c r="C7">
        <f t="shared" si="1"/>
        <v>6</v>
      </c>
      <c r="D7" t="str">
        <f>+_xll.__BondPricer(Bonds[[#Headers],[Engine]]&amp;Bonds[[#This Row],[No]],$A$2)</f>
        <v>Engine6</v>
      </c>
      <c r="E7" s="2">
        <f ca="1">E6+(Bonds[[#This Row],[rand]]/1000)</f>
        <v>4.7540180192517129E-2</v>
      </c>
      <c r="F7" s="2" t="str">
        <f ca="1">+_xll._Double_Range(Bonds[[#Headers],[Coupon]]&amp;Bonds[[#This Row],[No]],Bonds[[#This Row],[Rate]])</f>
        <v>Coupon6</v>
      </c>
      <c r="G7" s="5">
        <f t="shared" si="2"/>
        <v>105.10100500999999</v>
      </c>
      <c r="H7" s="5" t="str">
        <f>+_xll._Double(Bonds[[#Headers],[RedA]]&amp;Bonds[[#This Row],[No]],Bonds[[#This Row],[Redemption]])</f>
        <v>RedA6</v>
      </c>
      <c r="I7" s="5">
        <f t="shared" ca="1" si="0"/>
        <v>0.62812962391794191</v>
      </c>
      <c r="J7" s="3">
        <v>39217</v>
      </c>
      <c r="K7" s="3">
        <v>42870</v>
      </c>
      <c r="L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</v>
      </c>
      <c r="M7" t="str">
        <f ca="1">+_xll.__FixedRateBond_NPV(Bonds[[#Headers],[NPV]]&amp;Bonds[[#This Row],[No]],Bonds[[#This Row],[Bond]])</f>
        <v>NPV6</v>
      </c>
      <c r="N7" t="str">
        <f ca="1">+_xll.__FixedRateBond_CleanPrice(Bonds[[#Headers],[Clean Price]]&amp;Bonds[[#This Row],[No]],Bonds[[#This Row],[Bond]])</f>
        <v>CleanPrice6</v>
      </c>
      <c r="O7" t="str">
        <f ca="1">+_xll.__FixedRateBond_DirtyPrice(Bonds[[#Headers],[Dirty Price]]&amp;Bonds[[#This Row],[No]],Bonds[[#This Row],[Bond]])</f>
        <v>DirtyPrice6</v>
      </c>
      <c r="P7" t="str">
        <f ca="1">+_xll.__FixedRateBond_Yield(Bonds[[#Headers],[Yield]]&amp;Bonds[[#This Row],[No]],Bonds[[#This Row],[Bond]])</f>
        <v>Yield6</v>
      </c>
      <c r="Q7">
        <f ca="1">+_xll._Value(Bonds[[#This Row],[NPV]])</f>
        <v>113.92630687784458</v>
      </c>
      <c r="R7">
        <f ca="1">+_xll._Value(Bonds[[#This Row],[Clean Price]])</f>
        <v>112.22293771708937</v>
      </c>
      <c r="S7">
        <f ca="1">+_xll._Value(Bonds[[#This Row],[Dirty Price]])</f>
        <v>113.94127204963578</v>
      </c>
      <c r="T7" s="2">
        <f ca="1">+_xll._Value(Bonds[[#This Row],[Yield]])</f>
        <v>3.6509370183944699E-2</v>
      </c>
      <c r="U7" s="6">
        <f>Bonds[[#This Row],[No]]</f>
        <v>6</v>
      </c>
      <c r="V7" s="7">
        <f ca="1">Bonds[[#This Row],[Clean Price value]]/Bonds[[#This Row],[lagv]]</f>
        <v>0.99382291660013311</v>
      </c>
      <c r="W7" s="6" t="str">
        <f ca="1">+_xll._Delay_Double(Bonds[[#Headers],[-lag]]&amp;Bonds[[#This Row],[No]],Bonds[[#This Row],[Clean Price]],4)</f>
        <v>-lag6</v>
      </c>
      <c r="X7" s="6">
        <f ca="1">+_xll._Value(Bonds[[#This Row],[-lag]])</f>
        <v>112.920456796271</v>
      </c>
    </row>
    <row r="8" spans="1:24" x14ac:dyDescent="0.35">
      <c r="C8">
        <f t="shared" si="1"/>
        <v>7</v>
      </c>
      <c r="D8" t="str">
        <f>+_xll.__BondPricer(Bonds[[#Headers],[Engine]]&amp;Bonds[[#This Row],[No]],$A$2)</f>
        <v>Engine7</v>
      </c>
      <c r="E8" s="2">
        <f ca="1">E7+(Bonds[[#This Row],[rand]]/1000)</f>
        <v>4.7775541494210816E-2</v>
      </c>
      <c r="F8" s="2" t="str">
        <f ca="1">+_xll._Double_Range(Bonds[[#Headers],[Coupon]]&amp;Bonds[[#This Row],[No]],Bonds[[#This Row],[Rate]])</f>
        <v>Coupon7</v>
      </c>
      <c r="G8" s="5">
        <f t="shared" si="2"/>
        <v>106.1520150601</v>
      </c>
      <c r="H8" s="5" t="str">
        <f>+_xll._Double(Bonds[[#Headers],[RedA]]&amp;Bonds[[#This Row],[No]],Bonds[[#This Row],[Redemption]])</f>
        <v>RedA7</v>
      </c>
      <c r="I8" s="5">
        <f t="shared" ca="1" si="0"/>
        <v>0.23536130169368985</v>
      </c>
      <c r="J8" s="3">
        <v>39217</v>
      </c>
      <c r="K8" s="3">
        <v>42870</v>
      </c>
      <c r="L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</v>
      </c>
      <c r="M8" t="str">
        <f ca="1">+_xll.__FixedRateBond_NPV(Bonds[[#Headers],[NPV]]&amp;Bonds[[#This Row],[No]],Bonds[[#This Row],[Bond]])</f>
        <v>NPV7</v>
      </c>
      <c r="N8" t="str">
        <f ca="1">+_xll.__FixedRateBond_CleanPrice(Bonds[[#Headers],[Clean Price]]&amp;Bonds[[#This Row],[No]],Bonds[[#This Row],[Bond]])</f>
        <v>CleanPrice7</v>
      </c>
      <c r="O8" t="str">
        <f ca="1">+_xll.__FixedRateBond_DirtyPrice(Bonds[[#Headers],[Dirty Price]]&amp;Bonds[[#This Row],[No]],Bonds[[#This Row],[Bond]])</f>
        <v>DirtyPrice7</v>
      </c>
      <c r="P8" t="str">
        <f ca="1">+_xll.__FixedRateBond_Yield(Bonds[[#Headers],[Yield]]&amp;Bonds[[#This Row],[No]],Bonds[[#This Row],[Bond]])</f>
        <v>Yield7</v>
      </c>
      <c r="Q8">
        <f ca="1">+_xll._Value(Bonds[[#This Row],[NPV]])</f>
        <v>115.26501640109451</v>
      </c>
      <c r="R8">
        <f ca="1">+_xll._Value(Bonds[[#This Row],[Clean Price]])</f>
        <v>113.53559807542965</v>
      </c>
      <c r="S8">
        <f ca="1">+_xll._Value(Bonds[[#This Row],[Dirty Price]])</f>
        <v>115.28015742356098</v>
      </c>
      <c r="T8" s="2">
        <f ca="1">+_xll._Value(Bonds[[#This Row],[Yield]])</f>
        <v>3.6504696226119994E-2</v>
      </c>
      <c r="U8" s="6">
        <f>Bonds[[#This Row],[No]]</f>
        <v>7</v>
      </c>
      <c r="V8" s="7">
        <f ca="1">Bonds[[#This Row],[Clean Price value]]/Bonds[[#This Row],[lagv]]</f>
        <v>0.99466230453539761</v>
      </c>
      <c r="W8" s="6" t="str">
        <f ca="1">+_xll._Delay_Double(Bonds[[#Headers],[-lag]]&amp;Bonds[[#This Row],[No]],Bonds[[#This Row],[Clean Price]],4)</f>
        <v>-lag7</v>
      </c>
      <c r="X8" s="6">
        <f ca="1">+_xll._Value(Bonds[[#This Row],[-lag]])</f>
        <v>114.14486862298619</v>
      </c>
    </row>
    <row r="9" spans="1:24" x14ac:dyDescent="0.35">
      <c r="C9">
        <f t="shared" si="1"/>
        <v>8</v>
      </c>
      <c r="D9" t="str">
        <f>+_xll.__BondPricer(Bonds[[#Headers],[Engine]]&amp;Bonds[[#This Row],[No]],$A$2)</f>
        <v>Engine8</v>
      </c>
      <c r="E9" s="2">
        <f ca="1">E8+(Bonds[[#This Row],[rand]]/1000)</f>
        <v>4.85296733851035E-2</v>
      </c>
      <c r="F9" s="2" t="str">
        <f ca="1">+_xll._Double_Range(Bonds[[#Headers],[Coupon]]&amp;Bonds[[#This Row],[No]],Bonds[[#This Row],[Rate]])</f>
        <v>Coupon8</v>
      </c>
      <c r="G9" s="5">
        <f t="shared" si="2"/>
        <v>107.213535210701</v>
      </c>
      <c r="H9" s="5" t="str">
        <f>+_xll._Double(Bonds[[#Headers],[RedA]]&amp;Bonds[[#This Row],[No]],Bonds[[#This Row],[Redemption]])</f>
        <v>RedA8</v>
      </c>
      <c r="I9" s="5">
        <f t="shared" ca="1" si="0"/>
        <v>0.7541318908926854</v>
      </c>
      <c r="J9" s="3">
        <v>39217</v>
      </c>
      <c r="K9" s="3">
        <v>42870</v>
      </c>
      <c r="L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</v>
      </c>
      <c r="M9" t="str">
        <f ca="1">+_xll.__FixedRateBond_NPV(Bonds[[#Headers],[NPV]]&amp;Bonds[[#This Row],[No]],Bonds[[#This Row],[Bond]])</f>
        <v>NPV8</v>
      </c>
      <c r="N9" t="str">
        <f ca="1">+_xll.__FixedRateBond_CleanPrice(Bonds[[#Headers],[Clean Price]]&amp;Bonds[[#This Row],[No]],Bonds[[#This Row],[Bond]])</f>
        <v>CleanPrice8</v>
      </c>
      <c r="O9" t="str">
        <f ca="1">+_xll.__FixedRateBond_DirtyPrice(Bonds[[#Headers],[Dirty Price]]&amp;Bonds[[#This Row],[No]],Bonds[[#This Row],[Bond]])</f>
        <v>DirtyPrice8</v>
      </c>
      <c r="P9" t="str">
        <f ca="1">+_xll.__FixedRateBond_Yield(Bonds[[#Headers],[Yield]]&amp;Bonds[[#This Row],[No]],Bonds[[#This Row],[Bond]])</f>
        <v>Yield8</v>
      </c>
      <c r="Q9">
        <f ca="1">+_xll._Value(Bonds[[#This Row],[NPV]])</f>
        <v>116.09910431776795</v>
      </c>
      <c r="R9">
        <f ca="1">+_xll._Value(Bonds[[#This Row],[Clean Price]])</f>
        <v>114.36679161075587</v>
      </c>
      <c r="S9">
        <f ca="1">+_xll._Value(Bonds[[#This Row],[Dirty Price]])</f>
        <v>116.11435490464763</v>
      </c>
      <c r="T9" s="2">
        <f ca="1">+_xll._Value(Bonds[[#This Row],[Yield]])</f>
        <v>3.6512077856063842E-2</v>
      </c>
      <c r="U9" s="6">
        <f>Bonds[[#This Row],[No]]</f>
        <v>8</v>
      </c>
      <c r="V9" s="7">
        <f ca="1">Bonds[[#This Row],[Clean Price value]]/Bonds[[#This Row],[lagv]]</f>
        <v>0.99400819222497006</v>
      </c>
      <c r="W9" s="6" t="str">
        <f ca="1">+_xll._Delay_Double(Bonds[[#Headers],[-lag]]&amp;Bonds[[#This Row],[No]],Bonds[[#This Row],[Clean Price]],4)</f>
        <v>-lag8</v>
      </c>
      <c r="X9" s="6">
        <f ca="1">+_xll._Value(Bonds[[#This Row],[-lag]])</f>
        <v>115.05618616156401</v>
      </c>
    </row>
    <row r="10" spans="1:24" x14ac:dyDescent="0.35">
      <c r="C10">
        <f t="shared" si="1"/>
        <v>9</v>
      </c>
      <c r="D10" t="str">
        <f>+_xll.__BondPricer(Bonds[[#Headers],[Engine]]&amp;Bonds[[#This Row],[No]],$A$2)</f>
        <v>Engine9</v>
      </c>
      <c r="E10" s="2">
        <f ca="1">E9+(Bonds[[#This Row],[rand]]/1000)</f>
        <v>4.8869813002300366E-2</v>
      </c>
      <c r="F10" s="2" t="str">
        <f ca="1">+_xll._Double_Range(Bonds[[#Headers],[Coupon]]&amp;Bonds[[#This Row],[No]],Bonds[[#This Row],[Rate]])</f>
        <v>Coupon9</v>
      </c>
      <c r="G10" s="5">
        <f t="shared" si="2"/>
        <v>108.28567056280801</v>
      </c>
      <c r="H10" s="5" t="str">
        <f>+_xll._Double(Bonds[[#Headers],[RedA]]&amp;Bonds[[#This Row],[No]],Bonds[[#This Row],[Redemption]])</f>
        <v>RedA9</v>
      </c>
      <c r="I10" s="5">
        <f t="shared" ca="1" si="0"/>
        <v>0.34013961719686836</v>
      </c>
      <c r="J10" s="3">
        <v>39217</v>
      </c>
      <c r="K10" s="3">
        <v>42870</v>
      </c>
      <c r="L1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</v>
      </c>
      <c r="M10" t="str">
        <f ca="1">+_xll.__FixedRateBond_NPV(Bonds[[#Headers],[NPV]]&amp;Bonds[[#This Row],[No]],Bonds[[#This Row],[Bond]])</f>
        <v>NPV9</v>
      </c>
      <c r="N10" t="str">
        <f ca="1">+_xll.__FixedRateBond_CleanPrice(Bonds[[#Headers],[Clean Price]]&amp;Bonds[[#This Row],[No]],Bonds[[#This Row],[Bond]])</f>
        <v>CleanPrice9</v>
      </c>
      <c r="O10" t="str">
        <f ca="1">+_xll.__FixedRateBond_DirtyPrice(Bonds[[#Headers],[Dirty Price]]&amp;Bonds[[#This Row],[No]],Bonds[[#This Row],[Bond]])</f>
        <v>DirtyPrice9</v>
      </c>
      <c r="P10" t="str">
        <f ca="1">+_xll.__FixedRateBond_Yield(Bonds[[#Headers],[Yield]]&amp;Bonds[[#This Row],[No]],Bonds[[#This Row],[Bond]])</f>
        <v>Yield9</v>
      </c>
      <c r="Q10">
        <f ca="1">+_xll._Value(Bonds[[#This Row],[NPV]])</f>
        <v>117.5222273258141</v>
      </c>
      <c r="R10">
        <f ca="1">+_xll._Value(Bonds[[#This Row],[Clean Price]])</f>
        <v>115.7607424782352</v>
      </c>
      <c r="S10">
        <f ca="1">+_xll._Value(Bonds[[#This Row],[Dirty Price]])</f>
        <v>117.53766485178518</v>
      </c>
      <c r="T10" s="2">
        <f ca="1">+_xll._Value(Bonds[[#This Row],[Yield]])</f>
        <v>3.6506066179275515E-2</v>
      </c>
      <c r="U10" s="6">
        <f>Bonds[[#This Row],[No]]</f>
        <v>9</v>
      </c>
      <c r="V10" s="7">
        <f ca="1">Bonds[[#This Row],[Clean Price value]]/Bonds[[#This Row],[lagv]]</f>
        <v>0.99678369001111866</v>
      </c>
      <c r="W10" s="6" t="str">
        <f ca="1">+_xll._Delay_Double(Bonds[[#Headers],[-lag]]&amp;Bonds[[#This Row],[No]],Bonds[[#This Row],[Clean Price]],4)</f>
        <v>-lag9</v>
      </c>
      <c r="X10" s="6">
        <f ca="1">+_xll._Value(Bonds[[#This Row],[-lag]])</f>
        <v>116.1342662789195</v>
      </c>
    </row>
    <row r="11" spans="1:24" x14ac:dyDescent="0.35">
      <c r="C11">
        <f t="shared" si="1"/>
        <v>10</v>
      </c>
      <c r="D11" t="str">
        <f>+_xll.__BondPricer(Bonds[[#Headers],[Engine]]&amp;Bonds[[#This Row],[No]],$A$2)</f>
        <v>Engine10</v>
      </c>
      <c r="E11" s="2">
        <f ca="1">E10+(Bonds[[#This Row],[rand]]/1000)</f>
        <v>4.9034387239721276E-2</v>
      </c>
      <c r="F11" s="2" t="str">
        <f ca="1">+_xll._Double_Range(Bonds[[#Headers],[Coupon]]&amp;Bonds[[#This Row],[No]],Bonds[[#This Row],[Rate]])</f>
        <v>Coupon10</v>
      </c>
      <c r="G11" s="5">
        <f t="shared" si="2"/>
        <v>109.36852726843608</v>
      </c>
      <c r="H11" s="5" t="str">
        <f>+_xll._Double(Bonds[[#Headers],[RedA]]&amp;Bonds[[#This Row],[No]],Bonds[[#This Row],[Redemption]])</f>
        <v>RedA10</v>
      </c>
      <c r="I11" s="5">
        <f t="shared" ca="1" si="0"/>
        <v>0.16457423742091037</v>
      </c>
      <c r="J11" s="3">
        <v>39217</v>
      </c>
      <c r="K11" s="3">
        <v>42870</v>
      </c>
      <c r="L1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Bond10</v>
      </c>
      <c r="M11" t="str">
        <f ca="1">+_xll.__FixedRateBond_NPV(Bonds[[#Headers],[NPV]]&amp;Bonds[[#This Row],[No]],Bonds[[#This Row],[Bond]])</f>
        <v>NPV10</v>
      </c>
      <c r="N11" t="str">
        <f ca="1">+_xll.__FixedRateBond_CleanPrice(Bonds[[#Headers],[Clean Price]]&amp;Bonds[[#This Row],[No]],Bonds[[#This Row],[Bond]])</f>
        <v>CleanPrice10</v>
      </c>
      <c r="O11" t="str">
        <f ca="1">+_xll.__FixedRateBond_DirtyPrice(Bonds[[#Headers],[Dirty Price]]&amp;Bonds[[#This Row],[No]],Bonds[[#This Row],[Bond]])</f>
        <v>DirtyPrice10</v>
      </c>
      <c r="P11" t="str">
        <f ca="1">+_xll.__FixedRateBond_Yield(Bonds[[#Headers],[Yield]]&amp;Bonds[[#This Row],[No]],Bonds[[#This Row],[Bond]])</f>
        <v>Yield10</v>
      </c>
      <c r="Q11">
        <f ca="1">+_xll._Value(Bonds[[#This Row],[NPV]])</f>
        <v>118.39736648099293</v>
      </c>
      <c r="R11">
        <f ca="1">+_xll._Value(Bonds[[#This Row],[Clean Price]])</f>
        <v>116.63183128447584</v>
      </c>
      <c r="S11">
        <f ca="1">+_xll._Value(Bonds[[#This Row],[Dirty Price]])</f>
        <v>118.41291896380021</v>
      </c>
      <c r="T11" s="2">
        <f ca="1">+_xll._Value(Bonds[[#This Row],[Yield]])</f>
        <v>3.6512883710861206E-2</v>
      </c>
      <c r="U11" s="6">
        <f>Bonds[[#This Row],[No]]</f>
        <v>10</v>
      </c>
      <c r="V11" s="7">
        <f ca="1">Bonds[[#This Row],[Clean Price value]]/Bonds[[#This Row],[lagv]]</f>
        <v>0.99354892580657594</v>
      </c>
      <c r="W11" s="6" t="str">
        <f ca="1">+_xll._Delay_Double(Bonds[[#Headers],[-lag]]&amp;Bonds[[#This Row],[No]],Bonds[[#This Row],[Clean Price]],4)</f>
        <v>-lag10</v>
      </c>
      <c r="X11" s="6">
        <f ca="1">+_xll._Value(Bonds[[#This Row],[-lag]])</f>
        <v>117.38911718896239</v>
      </c>
    </row>
    <row r="12" spans="1:24" x14ac:dyDescent="0.35">
      <c r="C12">
        <f t="shared" si="1"/>
        <v>11</v>
      </c>
      <c r="D12" t="str">
        <f>+_xll.__BondPricer(Bonds[[#Headers],[Engine]]&amp;Bonds[[#This Row],[No]],$A$2)</f>
        <v>Engine11</v>
      </c>
      <c r="E12" s="2">
        <f ca="1">E11+(Bonds[[#This Row],[rand]]/1000)</f>
        <v>5.0010725740899938E-2</v>
      </c>
      <c r="F12" s="2" t="str">
        <f ca="1">+_xll._Double_Range(Bonds[[#Headers],[Coupon]]&amp;Bonds[[#This Row],[No]],Bonds[[#This Row],[Rate]])</f>
        <v>Coupon11</v>
      </c>
      <c r="G12" s="5">
        <f t="shared" si="2"/>
        <v>110.46221254112045</v>
      </c>
      <c r="H12" s="5" t="str">
        <f>+_xll._Double(Bonds[[#Headers],[RedA]]&amp;Bonds[[#This Row],[No]],Bonds[[#This Row],[Redemption]])</f>
        <v>RedA11</v>
      </c>
      <c r="I12" s="5">
        <f t="shared" ca="1" si="0"/>
        <v>0.9763385011786645</v>
      </c>
      <c r="J12" s="3">
        <v>39217</v>
      </c>
      <c r="K12" s="3">
        <v>42870</v>
      </c>
      <c r="L1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Bond11</v>
      </c>
      <c r="M12" t="str">
        <f ca="1">+_xll.__FixedRateBond_NPV(Bonds[[#Headers],[NPV]]&amp;Bonds[[#This Row],[No]],Bonds[[#This Row],[Bond]])</f>
        <v>NPV11</v>
      </c>
      <c r="N12" t="str">
        <f ca="1">+_xll.__FixedRateBond_CleanPrice(Bonds[[#Headers],[Clean Price]]&amp;Bonds[[#This Row],[No]],Bonds[[#This Row],[Bond]])</f>
        <v>CleanPrice11</v>
      </c>
      <c r="O12" t="str">
        <f ca="1">+_xll.__FixedRateBond_DirtyPrice(Bonds[[#Headers],[Dirty Price]]&amp;Bonds[[#This Row],[No]],Bonds[[#This Row],[Bond]])</f>
        <v>DirtyPrice11</v>
      </c>
      <c r="P12" t="str">
        <f ca="1">+_xll.__FixedRateBond_Yield(Bonds[[#Headers],[Yield]]&amp;Bonds[[#This Row],[No]],Bonds[[#This Row],[Bond]])</f>
        <v>Yield11</v>
      </c>
      <c r="Q12">
        <f ca="1">+_xll._Value(Bonds[[#This Row],[NPV]])</f>
        <v>119.80387507137097</v>
      </c>
      <c r="R12">
        <f ca="1">+_xll._Value(Bonds[[#This Row],[Clean Price]])</f>
        <v>118.01062539355718</v>
      </c>
      <c r="S12">
        <f ca="1">+_xll._Value(Bonds[[#This Row],[Dirty Price]])</f>
        <v>119.81961231082715</v>
      </c>
      <c r="T12" s="2">
        <f ca="1">+_xll._Value(Bonds[[#This Row],[Yield]])</f>
        <v>3.650787129402161E-2</v>
      </c>
      <c r="U12" s="6">
        <f>Bonds[[#This Row],[No]]</f>
        <v>11</v>
      </c>
      <c r="V12" s="7">
        <f ca="1">Bonds[[#This Row],[Clean Price value]]/Bonds[[#This Row],[lagv]]</f>
        <v>0.99429499835466384</v>
      </c>
      <c r="W12" s="6" t="str">
        <f ca="1">+_xll._Delay_Double(Bonds[[#Headers],[-lag]]&amp;Bonds[[#This Row],[No]],Bonds[[#This Row],[Clean Price]],4)</f>
        <v>-lag11</v>
      </c>
      <c r="X12" s="6">
        <f ca="1">+_xll._Value(Bonds[[#This Row],[-lag]])</f>
        <v>118.68773914063573</v>
      </c>
    </row>
    <row r="13" spans="1:24" x14ac:dyDescent="0.35">
      <c r="C13">
        <f t="shared" si="1"/>
        <v>12</v>
      </c>
      <c r="D13" t="str">
        <f>+_xll.__BondPricer(Bonds[[#Headers],[Engine]]&amp;Bonds[[#This Row],[No]],$A$2)</f>
        <v>Engine12</v>
      </c>
      <c r="E13" s="2">
        <f ca="1">E12+(Bonds[[#This Row],[rand]]/1000)</f>
        <v>5.047309696481149E-2</v>
      </c>
      <c r="F13" s="2" t="str">
        <f ca="1">+_xll._Double_Range(Bonds[[#Headers],[Coupon]]&amp;Bonds[[#This Row],[No]],Bonds[[#This Row],[Rate]])</f>
        <v>Coupon12</v>
      </c>
      <c r="G13" s="5">
        <f t="shared" si="2"/>
        <v>111.56683466653166</v>
      </c>
      <c r="H13" s="5" t="str">
        <f>+_xll._Double(Bonds[[#Headers],[RedA]]&amp;Bonds[[#This Row],[No]],Bonds[[#This Row],[Redemption]])</f>
        <v>RedA12</v>
      </c>
      <c r="I13" s="5">
        <f t="shared" ca="1" si="0"/>
        <v>0.46237122391155294</v>
      </c>
      <c r="J13" s="3">
        <v>39217</v>
      </c>
      <c r="K13" s="3">
        <v>42870</v>
      </c>
      <c r="L1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Bond12</v>
      </c>
      <c r="M13" t="str">
        <f ca="1">+_xll.__FixedRateBond_NPV(Bonds[[#Headers],[NPV]]&amp;Bonds[[#This Row],[No]],Bonds[[#This Row],[Bond]])</f>
        <v>NPV12</v>
      </c>
      <c r="N13" t="str">
        <f ca="1">+_xll.__FixedRateBond_CleanPrice(Bonds[[#Headers],[Clean Price]]&amp;Bonds[[#This Row],[No]],Bonds[[#This Row],[Bond]])</f>
        <v>CleanPrice12</v>
      </c>
      <c r="O13" t="str">
        <f ca="1">+_xll.__FixedRateBond_DirtyPrice(Bonds[[#Headers],[Dirty Price]]&amp;Bonds[[#This Row],[No]],Bonds[[#This Row],[Bond]])</f>
        <v>DirtyPrice12</v>
      </c>
      <c r="P13" t="str">
        <f ca="1">+_xll.__FixedRateBond_Yield(Bonds[[#Headers],[Yield]]&amp;Bonds[[#This Row],[No]],Bonds[[#This Row],[Bond]])</f>
        <v>Yield12</v>
      </c>
      <c r="Q13">
        <f ca="1">+_xll._Value(Bonds[[#This Row],[NPV]])</f>
        <v>120.99293932290811</v>
      </c>
      <c r="R13">
        <f ca="1">+_xll._Value(Bonds[[#This Row],[Clean Price]])</f>
        <v>119.1821628178877</v>
      </c>
      <c r="S13">
        <f ca="1">+_xll._Value(Bonds[[#This Row],[Dirty Price]])</f>
        <v>121.00883275588345</v>
      </c>
      <c r="T13" s="2">
        <f ca="1">+_xll._Value(Bonds[[#This Row],[Yield]])</f>
        <v>3.6508078350343039E-2</v>
      </c>
      <c r="U13" s="6">
        <f>Bonds[[#This Row],[No]]</f>
        <v>12</v>
      </c>
      <c r="V13" s="7">
        <f ca="1">Bonds[[#This Row],[Clean Price value]]/Bonds[[#This Row],[lagv]]</f>
        <v>0.9974183014443424</v>
      </c>
      <c r="W13" s="6" t="str">
        <f ca="1">+_xll._Delay_Double(Bonds[[#Headers],[-lag]]&amp;Bonds[[#This Row],[No]],Bonds[[#This Row],[Clean Price]],4)</f>
        <v>-lag12</v>
      </c>
      <c r="X13" s="6">
        <f ca="1">+_xll._Value(Bonds[[#This Row],[-lag]])</f>
        <v>119.4906516606947</v>
      </c>
    </row>
    <row r="14" spans="1:24" x14ac:dyDescent="0.35">
      <c r="C14">
        <f t="shared" si="1"/>
        <v>13</v>
      </c>
      <c r="D14" t="str">
        <f>+_xll.__BondPricer(Bonds[[#Headers],[Engine]]&amp;Bonds[[#This Row],[No]],$A$2)</f>
        <v>Engine13</v>
      </c>
      <c r="E14" s="2">
        <f ca="1">E13+(Bonds[[#This Row],[rand]]/1000)</f>
        <v>5.0724459324569121E-2</v>
      </c>
      <c r="F14" s="2" t="str">
        <f ca="1">+_xll._Double_Range(Bonds[[#Headers],[Coupon]]&amp;Bonds[[#This Row],[No]],Bonds[[#This Row],[Rate]])</f>
        <v>Coupon13</v>
      </c>
      <c r="G14" s="5">
        <f t="shared" si="2"/>
        <v>112.68250301319698</v>
      </c>
      <c r="H14" s="5" t="str">
        <f>+_xll._Double(Bonds[[#Headers],[RedA]]&amp;Bonds[[#This Row],[No]],Bonds[[#This Row],[Redemption]])</f>
        <v>RedA13</v>
      </c>
      <c r="I14" s="5">
        <f t="shared" ca="1" si="0"/>
        <v>0.25136235975763033</v>
      </c>
      <c r="J14" s="3">
        <v>39217</v>
      </c>
      <c r="K14" s="3">
        <v>42870</v>
      </c>
      <c r="L1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Bond13</v>
      </c>
      <c r="M14" t="str">
        <f ca="1">+_xll.__FixedRateBond_NPV(Bonds[[#Headers],[NPV]]&amp;Bonds[[#This Row],[No]],Bonds[[#This Row],[Bond]])</f>
        <v>NPV13</v>
      </c>
      <c r="N14" t="str">
        <f ca="1">+_xll.__FixedRateBond_CleanPrice(Bonds[[#Headers],[Clean Price]]&amp;Bonds[[#This Row],[No]],Bonds[[#This Row],[Bond]])</f>
        <v>CleanPrice13</v>
      </c>
      <c r="O14" t="str">
        <f ca="1">+_xll.__FixedRateBond_DirtyPrice(Bonds[[#Headers],[Dirty Price]]&amp;Bonds[[#This Row],[No]],Bonds[[#This Row],[Bond]])</f>
        <v>DirtyPrice13</v>
      </c>
      <c r="P14" t="str">
        <f ca="1">+_xll.__FixedRateBond_Yield(Bonds[[#Headers],[Yield]]&amp;Bonds[[#This Row],[No]],Bonds[[#This Row],[Bond]])</f>
        <v>Yield13</v>
      </c>
      <c r="Q14">
        <f ca="1">+_xll._Value(Bonds[[#This Row],[NPV]])</f>
        <v>121.95725030358984</v>
      </c>
      <c r="R14">
        <f ca="1">+_xll._Value(Bonds[[#This Row],[Clean Price]])</f>
        <v>120.13946859358576</v>
      </c>
      <c r="S14">
        <f ca="1">+_xll._Value(Bonds[[#This Row],[Dirty Price]])</f>
        <v>121.97327040686532</v>
      </c>
      <c r="T14" s="2">
        <f ca="1">+_xll._Value(Bonds[[#This Row],[Yield]])</f>
        <v>3.6513496160507204E-2</v>
      </c>
      <c r="U14" s="6">
        <f>Bonds[[#This Row],[No]]</f>
        <v>13</v>
      </c>
      <c r="V14" s="7">
        <f ca="1">Bonds[[#This Row],[Clean Price value]]/Bonds[[#This Row],[lagv]]</f>
        <v>0.99821170147506033</v>
      </c>
      <c r="W14" s="6" t="str">
        <f ca="1">+_xll._Delay_Double(Bonds[[#Headers],[-lag]]&amp;Bonds[[#This Row],[No]],Bonds[[#This Row],[Clean Price]],4)</f>
        <v>-lag13</v>
      </c>
      <c r="X14" s="6">
        <f ca="1">+_xll._Value(Bonds[[#This Row],[-lag]])</f>
        <v>120.35469872378306</v>
      </c>
    </row>
    <row r="15" spans="1:24" x14ac:dyDescent="0.35">
      <c r="C15">
        <f t="shared" si="1"/>
        <v>14</v>
      </c>
      <c r="D15" t="str">
        <f>+_xll.__BondPricer(Bonds[[#Headers],[Engine]]&amp;Bonds[[#This Row],[No]],$A$2)</f>
        <v>Engine14</v>
      </c>
      <c r="E15" s="2">
        <f ca="1">E14+(Bonds[[#This Row],[rand]]/1000)</f>
        <v>5.0939455139658023E-2</v>
      </c>
      <c r="F15" s="2" t="str">
        <f ca="1">+_xll._Double_Range(Bonds[[#Headers],[Coupon]]&amp;Bonds[[#This Row],[No]],Bonds[[#This Row],[Rate]])</f>
        <v>Coupon14</v>
      </c>
      <c r="G15" s="5">
        <f t="shared" si="2"/>
        <v>113.80932804332895</v>
      </c>
      <c r="H15" s="5" t="str">
        <f>+_xll._Double(Bonds[[#Headers],[RedA]]&amp;Bonds[[#This Row],[No]],Bonds[[#This Row],[Redemption]])</f>
        <v>RedA14</v>
      </c>
      <c r="I15" s="5">
        <f t="shared" ca="1" si="0"/>
        <v>0.21499581508889931</v>
      </c>
      <c r="J15" s="3">
        <v>39217</v>
      </c>
      <c r="K15" s="3">
        <v>42870</v>
      </c>
      <c r="L1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Bond14</v>
      </c>
      <c r="M15" t="str">
        <f ca="1">+_xll.__FixedRateBond_NPV(Bonds[[#Headers],[NPV]]&amp;Bonds[[#This Row],[No]],Bonds[[#This Row],[Bond]])</f>
        <v>NPV14</v>
      </c>
      <c r="N15" t="str">
        <f ca="1">+_xll.__FixedRateBond_CleanPrice(Bonds[[#Headers],[Clean Price]]&amp;Bonds[[#This Row],[No]],Bonds[[#This Row],[Bond]])</f>
        <v>CleanPrice14</v>
      </c>
      <c r="O15" t="str">
        <f ca="1">+_xll.__FixedRateBond_DirtyPrice(Bonds[[#Headers],[Dirty Price]]&amp;Bonds[[#This Row],[No]],Bonds[[#This Row],[Bond]])</f>
        <v>DirtyPrice14</v>
      </c>
      <c r="P15" t="str">
        <f ca="1">+_xll.__FixedRateBond_Yield(Bonds[[#Headers],[Yield]]&amp;Bonds[[#This Row],[No]],Bonds[[#This Row],[Bond]])</f>
        <v>Yield14</v>
      </c>
      <c r="Q15">
        <f ca="1">+_xll._Value(Bonds[[#This Row],[NPV]])</f>
        <v>123.24147887410282</v>
      </c>
      <c r="R15">
        <f ca="1">+_xll._Value(Bonds[[#This Row],[Clean Price]])</f>
        <v>121.40259673274767</v>
      </c>
      <c r="S15">
        <f ca="1">+_xll._Value(Bonds[[#This Row],[Dirty Price]])</f>
        <v>123.25766767152545</v>
      </c>
      <c r="T15" s="2">
        <f ca="1">+_xll._Value(Bonds[[#This Row],[Yield]])</f>
        <v>3.6512077856063842E-2</v>
      </c>
      <c r="U15" s="6">
        <f>Bonds[[#This Row],[No]]</f>
        <v>14</v>
      </c>
      <c r="V15" s="7">
        <f ca="1">Bonds[[#This Row],[Clean Price value]]/Bonds[[#This Row],[lagv]]</f>
        <v>0.99770211428420463</v>
      </c>
      <c r="W15" s="6" t="str">
        <f ca="1">+_xll._Delay_Double(Bonds[[#Headers],[-lag]]&amp;Bonds[[#This Row],[No]],Bonds[[#This Row],[Clean Price]],4)</f>
        <v>-lag14</v>
      </c>
      <c r="X15" s="6">
        <f ca="1">+_xll._Value(Bonds[[#This Row],[-lag]])</f>
        <v>121.68220854162189</v>
      </c>
    </row>
    <row r="16" spans="1:24" x14ac:dyDescent="0.35">
      <c r="C16">
        <f t="shared" si="1"/>
        <v>15</v>
      </c>
      <c r="D16" t="str">
        <f>+_xll.__BondPricer(Bonds[[#Headers],[Engine]]&amp;Bonds[[#This Row],[No]],$A$2)</f>
        <v>Engine15</v>
      </c>
      <c r="E16" s="2">
        <f ca="1">E15+(Bonds[[#This Row],[rand]]/1000)</f>
        <v>5.1370156385967577E-2</v>
      </c>
      <c r="F16" s="2" t="str">
        <f ca="1">+_xll._Double_Range(Bonds[[#Headers],[Coupon]]&amp;Bonds[[#This Row],[No]],Bonds[[#This Row],[Rate]])</f>
        <v>Coupon15</v>
      </c>
      <c r="G16" s="5">
        <f t="shared" si="2"/>
        <v>114.94742132376224</v>
      </c>
      <c r="H16" s="5" t="str">
        <f>+_xll._Double(Bonds[[#Headers],[RedA]]&amp;Bonds[[#This Row],[No]],Bonds[[#This Row],[Redemption]])</f>
        <v>RedA15</v>
      </c>
      <c r="I16" s="5">
        <f t="shared" ca="1" si="0"/>
        <v>0.43070124630955298</v>
      </c>
      <c r="J16" s="3">
        <v>39217</v>
      </c>
      <c r="K16" s="3">
        <v>42870</v>
      </c>
      <c r="L1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Bond15</v>
      </c>
      <c r="M16" t="str">
        <f ca="1">+_xll.__FixedRateBond_NPV(Bonds[[#Headers],[NPV]]&amp;Bonds[[#This Row],[No]],Bonds[[#This Row],[Bond]])</f>
        <v>NPV15</v>
      </c>
      <c r="N16" t="str">
        <f ca="1">+_xll.__FixedRateBond_CleanPrice(Bonds[[#Headers],[Clean Price]]&amp;Bonds[[#This Row],[No]],Bonds[[#This Row],[Bond]])</f>
        <v>CleanPrice15</v>
      </c>
      <c r="O16" t="str">
        <f ca="1">+_xll.__FixedRateBond_DirtyPrice(Bonds[[#Headers],[Dirty Price]]&amp;Bonds[[#This Row],[No]],Bonds[[#This Row],[Bond]])</f>
        <v>DirtyPrice15</v>
      </c>
      <c r="P16" t="str">
        <f ca="1">+_xll.__FixedRateBond_Yield(Bonds[[#Headers],[Yield]]&amp;Bonds[[#This Row],[No]],Bonds[[#This Row],[Bond]])</f>
        <v>Yield15</v>
      </c>
      <c r="Q16">
        <f ca="1">+_xll._Value(Bonds[[#This Row],[NPV]])</f>
        <v>124.54435159524533</v>
      </c>
      <c r="R16">
        <f ca="1">+_xll._Value(Bonds[[#This Row],[Clean Price]])</f>
        <v>122.6838957595734</v>
      </c>
      <c r="S16">
        <f ca="1">+_xll._Value(Bonds[[#This Row],[Dirty Price]])</f>
        <v>124.56071153587999</v>
      </c>
      <c r="T16" s="2">
        <f ca="1">+_xll._Value(Bonds[[#This Row],[Yield]])</f>
        <v>3.6510562849044803E-2</v>
      </c>
      <c r="U16" s="6">
        <f>Bonds[[#This Row],[No]]</f>
        <v>15</v>
      </c>
      <c r="V16" s="7">
        <f ca="1">Bonds[[#This Row],[Clean Price value]]/Bonds[[#This Row],[lagv]]</f>
        <v>0.99921964798551666</v>
      </c>
      <c r="W16" s="6" t="str">
        <f ca="1">+_xll._Delay_Double(Bonds[[#Headers],[-lag]]&amp;Bonds[[#This Row],[No]],Bonds[[#This Row],[Clean Price]],4)</f>
        <v>-lag15</v>
      </c>
      <c r="X16" s="6">
        <f ca="1">+_xll._Value(Bonds[[#This Row],[-lag]])</f>
        <v>122.77970715138666</v>
      </c>
    </row>
    <row r="17" spans="3:24" x14ac:dyDescent="0.35">
      <c r="C17">
        <f t="shared" si="1"/>
        <v>16</v>
      </c>
      <c r="D17" t="str">
        <f>+_xll.__BondPricer(Bonds[[#Headers],[Engine]]&amp;Bonds[[#This Row],[No]],$A$2)</f>
        <v>Engine16</v>
      </c>
      <c r="E17" s="2">
        <f ca="1">E16+(Bonds[[#This Row],[rand]]/1000)</f>
        <v>5.2320154349426974E-2</v>
      </c>
      <c r="F17" s="2" t="str">
        <f ca="1">+_xll._Double_Range(Bonds[[#Headers],[Coupon]]&amp;Bonds[[#This Row],[No]],Bonds[[#This Row],[Rate]])</f>
        <v>Coupon16</v>
      </c>
      <c r="G17" s="5">
        <f t="shared" si="2"/>
        <v>116.09689553699987</v>
      </c>
      <c r="H17" s="5" t="str">
        <f>+_xll._Double(Bonds[[#Headers],[RedA]]&amp;Bonds[[#This Row],[No]],Bonds[[#This Row],[Redemption]])</f>
        <v>RedA16</v>
      </c>
      <c r="I17" s="5">
        <f t="shared" ca="1" si="0"/>
        <v>0.94999796345939735</v>
      </c>
      <c r="J17" s="3">
        <v>39217</v>
      </c>
      <c r="K17" s="3">
        <v>42870</v>
      </c>
      <c r="L1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Bond16</v>
      </c>
      <c r="M17" t="str">
        <f ca="1">+_xll.__FixedRateBond_NPV(Bonds[[#Headers],[NPV]]&amp;Bonds[[#This Row],[No]],Bonds[[#This Row],[Bond]])</f>
        <v>NPV16</v>
      </c>
      <c r="N17" t="str">
        <f ca="1">+_xll.__FixedRateBond_CleanPrice(Bonds[[#Headers],[Clean Price]]&amp;Bonds[[#This Row],[No]],Bonds[[#This Row],[Bond]])</f>
        <v>CleanPrice16</v>
      </c>
      <c r="O17" t="str">
        <f ca="1">+_xll.__FixedRateBond_DirtyPrice(Bonds[[#Headers],[Dirty Price]]&amp;Bonds[[#This Row],[No]],Bonds[[#This Row],[Bond]])</f>
        <v>DirtyPrice16</v>
      </c>
      <c r="P17" t="str">
        <f ca="1">+_xll.__FixedRateBond_Yield(Bonds[[#Headers],[Yield]]&amp;Bonds[[#This Row],[No]],Bonds[[#This Row],[Bond]])</f>
        <v>Yield16</v>
      </c>
      <c r="Q17">
        <f ca="1">+_xll._Value(Bonds[[#This Row],[NPV]])</f>
        <v>125.76230734277274</v>
      </c>
      <c r="R17">
        <f ca="1">+_xll._Value(Bonds[[#This Row],[Clean Price]])</f>
        <v>123.8844894638995</v>
      </c>
      <c r="S17">
        <f ca="1">+_xll._Value(Bonds[[#This Row],[Dirty Price]])</f>
        <v>125.77882727206583</v>
      </c>
      <c r="T17" s="2">
        <f ca="1">+_xll._Value(Bonds[[#This Row],[Yield]])</f>
        <v>3.6511143437825758E-2</v>
      </c>
      <c r="U17" s="6">
        <f>Bonds[[#This Row],[No]]</f>
        <v>16</v>
      </c>
      <c r="V17" s="7">
        <f ca="1">Bonds[[#This Row],[Clean Price value]]/Bonds[[#This Row],[lagv]]</f>
        <v>0.99833071904734871</v>
      </c>
      <c r="W17" s="6" t="str">
        <f ca="1">+_xll._Delay_Double(Bonds[[#Headers],[-lag]]&amp;Bonds[[#This Row],[No]],Bonds[[#This Row],[Clean Price]],4)</f>
        <v>-lag16</v>
      </c>
      <c r="X17" s="6">
        <f ca="1">+_xll._Value(Bonds[[#This Row],[-lag]])</f>
        <v>124.09163326368997</v>
      </c>
    </row>
    <row r="18" spans="3:24" x14ac:dyDescent="0.35">
      <c r="C18">
        <f t="shared" si="1"/>
        <v>17</v>
      </c>
      <c r="D18" t="str">
        <f>+_xll.__BondPricer(Bonds[[#Headers],[Engine]]&amp;Bonds[[#This Row],[No]],$A$2)</f>
        <v>Engine17</v>
      </c>
      <c r="E18" s="2">
        <f ca="1">E17+(Bonds[[#This Row],[rand]]/1000)</f>
        <v>5.248503873198665E-2</v>
      </c>
      <c r="F18" s="2" t="str">
        <f ca="1">+_xll._Double_Range(Bonds[[#Headers],[Coupon]]&amp;Bonds[[#This Row],[No]],Bonds[[#This Row],[Rate]])</f>
        <v>Coupon17</v>
      </c>
      <c r="G18" s="5">
        <f t="shared" si="2"/>
        <v>117.25786449236986</v>
      </c>
      <c r="H18" s="5" t="str">
        <f>+_xll._Double(Bonds[[#Headers],[RedA]]&amp;Bonds[[#This Row],[No]],Bonds[[#This Row],[Redemption]])</f>
        <v>RedA17</v>
      </c>
      <c r="I18" s="5">
        <f t="shared" ca="1" si="0"/>
        <v>0.16488438255967508</v>
      </c>
      <c r="J18" s="3">
        <v>39217</v>
      </c>
      <c r="K18" s="3">
        <v>42870</v>
      </c>
      <c r="L1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Bond17</v>
      </c>
      <c r="M18" t="str">
        <f ca="1">+_xll.__FixedRateBond_NPV(Bonds[[#Headers],[NPV]]&amp;Bonds[[#This Row],[No]],Bonds[[#This Row],[Bond]])</f>
        <v>NPV17</v>
      </c>
      <c r="N18" t="str">
        <f ca="1">+_xll.__FixedRateBond_CleanPrice(Bonds[[#Headers],[Clean Price]]&amp;Bonds[[#This Row],[No]],Bonds[[#This Row],[Bond]])</f>
        <v>CleanPrice17</v>
      </c>
      <c r="O18" t="str">
        <f ca="1">+_xll.__FixedRateBond_DirtyPrice(Bonds[[#Headers],[Dirty Price]]&amp;Bonds[[#This Row],[No]],Bonds[[#This Row],[Bond]])</f>
        <v>DirtyPrice17</v>
      </c>
      <c r="P18" t="str">
        <f ca="1">+_xll.__FixedRateBond_Yield(Bonds[[#Headers],[Yield]]&amp;Bonds[[#This Row],[No]],Bonds[[#This Row],[Bond]])</f>
        <v>Yield17</v>
      </c>
      <c r="Q18">
        <f ca="1">+_xll._Value(Bonds[[#This Row],[NPV]])</f>
        <v>126.70900148466026</v>
      </c>
      <c r="R18">
        <f ca="1">+_xll._Value(Bonds[[#This Row],[Clean Price]])</f>
        <v>124.82646018414388</v>
      </c>
      <c r="S18">
        <f ca="1">+_xll._Value(Bonds[[#This Row],[Dirty Price]])</f>
        <v>126.72564577013459</v>
      </c>
      <c r="T18" s="2">
        <f ca="1">+_xll._Value(Bonds[[#This Row],[Yield]])</f>
        <v>3.6517767190933227E-2</v>
      </c>
      <c r="U18" s="6">
        <f>Bonds[[#This Row],[No]]</f>
        <v>17</v>
      </c>
      <c r="V18" s="7">
        <f ca="1">Bonds[[#This Row],[Clean Price value]]/Bonds[[#This Row],[lagv]]</f>
        <v>0.99349809391370114</v>
      </c>
      <c r="W18" s="6" t="str">
        <f ca="1">+_xll._Delay_Double(Bonds[[#Headers],[-lag]]&amp;Bonds[[#This Row],[No]],Bonds[[#This Row],[Clean Price]],4)</f>
        <v>-lag17</v>
      </c>
      <c r="X18" s="6">
        <f ca="1">+_xll._Value(Bonds[[#This Row],[-lag]])</f>
        <v>125.64338165201026</v>
      </c>
    </row>
    <row r="19" spans="3:24" x14ac:dyDescent="0.35">
      <c r="C19">
        <f t="shared" si="1"/>
        <v>18</v>
      </c>
      <c r="D19" t="str">
        <f>+_xll.__BondPricer(Bonds[[#Headers],[Engine]]&amp;Bonds[[#This Row],[No]],$A$2)</f>
        <v>Engine18</v>
      </c>
      <c r="E19" s="2">
        <f ca="1">E18+(Bonds[[#This Row],[rand]]/1000)</f>
        <v>5.2898453270505644E-2</v>
      </c>
      <c r="F19" s="2" t="str">
        <f ca="1">+_xll._Double_Range(Bonds[[#Headers],[Coupon]]&amp;Bonds[[#This Row],[No]],Bonds[[#This Row],[Rate]])</f>
        <v>Coupon18</v>
      </c>
      <c r="G19" s="5">
        <f t="shared" si="2"/>
        <v>118.43044313729357</v>
      </c>
      <c r="H19" s="5" t="str">
        <f>+_xll._Double(Bonds[[#Headers],[RedA]]&amp;Bonds[[#This Row],[No]],Bonds[[#This Row],[Redemption]])</f>
        <v>RedA18</v>
      </c>
      <c r="I19" s="5">
        <f t="shared" ca="1" si="0"/>
        <v>0.41341453851899268</v>
      </c>
      <c r="J19" s="3">
        <v>39217</v>
      </c>
      <c r="K19" s="3">
        <v>42870</v>
      </c>
      <c r="L1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Bond18</v>
      </c>
      <c r="M19" t="str">
        <f ca="1">+_xll.__FixedRateBond_NPV(Bonds[[#Headers],[NPV]]&amp;Bonds[[#This Row],[No]],Bonds[[#This Row],[Bond]])</f>
        <v>NPV18</v>
      </c>
      <c r="N19" t="str">
        <f ca="1">+_xll.__FixedRateBond_CleanPrice(Bonds[[#Headers],[Clean Price]]&amp;Bonds[[#This Row],[No]],Bonds[[#This Row],[Bond]])</f>
        <v>CleanPrice18</v>
      </c>
      <c r="O19" t="str">
        <f ca="1">+_xll.__FixedRateBond_DirtyPrice(Bonds[[#Headers],[Dirty Price]]&amp;Bonds[[#This Row],[No]],Bonds[[#This Row],[Bond]])</f>
        <v>DirtyPrice18</v>
      </c>
      <c r="P19" t="str">
        <f ca="1">+_xll.__FixedRateBond_Yield(Bonds[[#Headers],[Yield]]&amp;Bonds[[#This Row],[No]],Bonds[[#This Row],[Bond]])</f>
        <v>Yield18</v>
      </c>
      <c r="Q19">
        <f ca="1">+_xll._Value(Bonds[[#This Row],[NPV]])</f>
        <v>128.0788391295136</v>
      </c>
      <c r="R19">
        <f ca="1">+_xll._Value(Bonds[[#This Row],[Clean Price]])</f>
        <v>126.17282796885141</v>
      </c>
      <c r="S19">
        <f ca="1">+_xll._Value(Bonds[[#This Row],[Dirty Price]])</f>
        <v>128.0956633546019</v>
      </c>
      <c r="T19" s="2">
        <f ca="1">+_xll._Value(Bonds[[#This Row],[Yield]])</f>
        <v>3.6515591382980349E-2</v>
      </c>
      <c r="U19" s="6">
        <f>Bonds[[#This Row],[No]]</f>
        <v>18</v>
      </c>
      <c r="V19" s="7">
        <f ca="1">Bonds[[#This Row],[Clean Price value]]/Bonds[[#This Row],[lagv]]</f>
        <v>0.99686359158102922</v>
      </c>
      <c r="W19" s="6" t="str">
        <f ca="1">+_xll._Delay_Double(Bonds[[#Headers],[-lag]]&amp;Bonds[[#This Row],[No]],Bonds[[#This Row],[Clean Price]],4)</f>
        <v>-lag18</v>
      </c>
      <c r="X19" s="6">
        <f ca="1">+_xll._Value(Bonds[[#This Row],[-lag]])</f>
        <v>126.5698025631981</v>
      </c>
    </row>
    <row r="20" spans="3:24" x14ac:dyDescent="0.35">
      <c r="C20">
        <f t="shared" si="1"/>
        <v>19</v>
      </c>
      <c r="D20" t="str">
        <f>+_xll.__BondPricer(Bonds[[#Headers],[Engine]]&amp;Bonds[[#This Row],[No]],$A$2)</f>
        <v>Engine19</v>
      </c>
      <c r="E20" s="2">
        <f ca="1">E19+(Bonds[[#This Row],[rand]]/1000)</f>
        <v>5.3585905749014451E-2</v>
      </c>
      <c r="F20" s="2" t="str">
        <f ca="1">+_xll._Double_Range(Bonds[[#Headers],[Coupon]]&amp;Bonds[[#This Row],[No]],Bonds[[#This Row],[Rate]])</f>
        <v>Coupon19</v>
      </c>
      <c r="G20" s="5">
        <f t="shared" si="2"/>
        <v>119.6147475686665</v>
      </c>
      <c r="H20" s="5" t="str">
        <f>+_xll._Double(Bonds[[#Headers],[RedA]]&amp;Bonds[[#This Row],[No]],Bonds[[#This Row],[Redemption]])</f>
        <v>RedA19</v>
      </c>
      <c r="I20" s="5">
        <f t="shared" ca="1" si="0"/>
        <v>0.68745247850880731</v>
      </c>
      <c r="J20" s="3">
        <v>39217</v>
      </c>
      <c r="K20" s="3">
        <v>42870</v>
      </c>
      <c r="L2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Bond19</v>
      </c>
      <c r="M20" t="str">
        <f ca="1">+_xll.__FixedRateBond_NPV(Bonds[[#Headers],[NPV]]&amp;Bonds[[#This Row],[No]],Bonds[[#This Row],[Bond]])</f>
        <v>NPV19</v>
      </c>
      <c r="N20" t="str">
        <f ca="1">+_xll.__FixedRateBond_CleanPrice(Bonds[[#Headers],[Clean Price]]&amp;Bonds[[#This Row],[No]],Bonds[[#This Row],[Bond]])</f>
        <v>CleanPrice19</v>
      </c>
      <c r="O20" t="str">
        <f ca="1">+_xll.__FixedRateBond_DirtyPrice(Bonds[[#Headers],[Dirty Price]]&amp;Bonds[[#This Row],[No]],Bonds[[#This Row],[Bond]])</f>
        <v>DirtyPrice19</v>
      </c>
      <c r="P20" t="str">
        <f ca="1">+_xll.__FixedRateBond_Yield(Bonds[[#Headers],[Yield]]&amp;Bonds[[#This Row],[No]],Bonds[[#This Row],[Bond]])</f>
        <v>Yield19</v>
      </c>
      <c r="Q20">
        <f ca="1">+_xll._Value(Bonds[[#This Row],[NPV]])</f>
        <v>129.0387685342838</v>
      </c>
      <c r="R20">
        <f ca="1">+_xll._Value(Bonds[[#This Row],[Clean Price]])</f>
        <v>127.1282008822193</v>
      </c>
      <c r="S20">
        <f ca="1">+_xll._Value(Bonds[[#This Row],[Dirty Price]])</f>
        <v>129.05571885411567</v>
      </c>
      <c r="T20" s="2">
        <f ca="1">+_xll._Value(Bonds[[#This Row],[Yield]])</f>
        <v>3.6522296094894414E-2</v>
      </c>
      <c r="U20" s="6">
        <f>Bonds[[#This Row],[No]]</f>
        <v>19</v>
      </c>
      <c r="V20" s="7">
        <f ca="1">Bonds[[#This Row],[Clean Price value]]/Bonds[[#This Row],[lagv]]</f>
        <v>0.99225459361937829</v>
      </c>
      <c r="W20" s="6" t="str">
        <f ca="1">+_xll._Delay_Double(Bonds[[#Headers],[-lag]]&amp;Bonds[[#This Row],[No]],Bonds[[#This Row],[Clean Price]],4)</f>
        <v>-lag19</v>
      </c>
      <c r="X20" s="6">
        <f ca="1">+_xll._Value(Bonds[[#This Row],[-lag]])</f>
        <v>128.12054658119806</v>
      </c>
    </row>
    <row r="21" spans="3:24" x14ac:dyDescent="0.35">
      <c r="C21">
        <f t="shared" si="1"/>
        <v>20</v>
      </c>
      <c r="D21" t="str">
        <f>+_xll.__BondPricer(Bonds[[#Headers],[Engine]]&amp;Bonds[[#This Row],[No]],$A$2)</f>
        <v>Engine20</v>
      </c>
      <c r="E21" s="2">
        <f ca="1">E20+(Bonds[[#This Row],[rand]]/1000)</f>
        <v>5.4396356819660693E-2</v>
      </c>
      <c r="F21" s="2" t="str">
        <f ca="1">+_xll._Double_Range(Bonds[[#Headers],[Coupon]]&amp;Bonds[[#This Row],[No]],Bonds[[#This Row],[Rate]])</f>
        <v>Coupon20</v>
      </c>
      <c r="G21" s="5">
        <f t="shared" si="2"/>
        <v>120.81089504435317</v>
      </c>
      <c r="H21" s="5" t="str">
        <f>+_xll._Double(Bonds[[#Headers],[RedA]]&amp;Bonds[[#This Row],[No]],Bonds[[#This Row],[Redemption]])</f>
        <v>RedA20</v>
      </c>
      <c r="I21" s="5">
        <f t="shared" ca="1" si="0"/>
        <v>0.81045107064624589</v>
      </c>
      <c r="J21" s="3">
        <v>39217</v>
      </c>
      <c r="K21" s="3">
        <v>42870</v>
      </c>
      <c r="L2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Bond20</v>
      </c>
      <c r="M21" t="str">
        <f ca="1">+_xll.__FixedRateBond_NPV(Bonds[[#Headers],[NPV]]&amp;Bonds[[#This Row],[No]],Bonds[[#This Row],[Bond]])</f>
        <v>NPV20</v>
      </c>
      <c r="N21" t="str">
        <f ca="1">+_xll.__FixedRateBond_CleanPrice(Bonds[[#Headers],[Clean Price]]&amp;Bonds[[#This Row],[No]],Bonds[[#This Row],[Bond]])</f>
        <v>CleanPrice20</v>
      </c>
      <c r="O21" t="str">
        <f ca="1">+_xll.__FixedRateBond_DirtyPrice(Bonds[[#Headers],[Dirty Price]]&amp;Bonds[[#This Row],[No]],Bonds[[#This Row],[Bond]])</f>
        <v>DirtyPrice20</v>
      </c>
      <c r="P21" t="str">
        <f ca="1">+_xll.__FixedRateBond_Yield(Bonds[[#Headers],[Yield]]&amp;Bonds[[#This Row],[No]],Bonds[[#This Row],[Bond]])</f>
        <v>Yield20</v>
      </c>
      <c r="Q21">
        <f ca="1">+_xll._Value(Bonds[[#This Row],[NPV]])</f>
        <v>130.10782309352697</v>
      </c>
      <c r="R21">
        <f ca="1">+_xll._Value(Bonds[[#This Row],[Clean Price]])</f>
        <v>128.18815456996336</v>
      </c>
      <c r="S21">
        <f ca="1">+_xll._Value(Bonds[[#This Row],[Dirty Price]])</f>
        <v>130.12491384260272</v>
      </c>
      <c r="T21" s="2">
        <f ca="1">+_xll._Value(Bonds[[#This Row],[Yield]])</f>
        <v>3.6526889467239386E-2</v>
      </c>
      <c r="U21" s="6">
        <f>Bonds[[#This Row],[No]]</f>
        <v>20</v>
      </c>
      <c r="V21" s="7">
        <f ca="1">Bonds[[#This Row],[Clean Price value]]/Bonds[[#This Row],[lagv]]</f>
        <v>0.98944939177372027</v>
      </c>
      <c r="W21" s="6" t="str">
        <f ca="1">+_xll._Delay_Double(Bonds[[#Headers],[-lag]]&amp;Bonds[[#This Row],[No]],Bonds[[#This Row],[Clean Price]],4)</f>
        <v>-lag20</v>
      </c>
      <c r="X21" s="6">
        <f ca="1">+_xll._Value(Bonds[[#This Row],[-lag]])</f>
        <v>129.55503903051471</v>
      </c>
    </row>
    <row r="22" spans="3:24" x14ac:dyDescent="0.35">
      <c r="C22">
        <f t="shared" si="1"/>
        <v>21</v>
      </c>
      <c r="D22" t="str">
        <f>+_xll.__BondPricer(Bonds[[#Headers],[Engine]]&amp;Bonds[[#This Row],[No]],$A$2)</f>
        <v>Engine21</v>
      </c>
      <c r="E22" s="2">
        <f ca="1">E21+(Bonds[[#This Row],[rand]]/1000)</f>
        <v>5.4710893041011156E-2</v>
      </c>
      <c r="F22" s="2" t="str">
        <f ca="1">+_xll._Double_Range(Bonds[[#Headers],[Coupon]]&amp;Bonds[[#This Row],[No]],Bonds[[#This Row],[Rate]])</f>
        <v>Coupon21</v>
      </c>
      <c r="G22" s="5">
        <f t="shared" si="2"/>
        <v>122.01900399479671</v>
      </c>
      <c r="H22" s="5" t="str">
        <f>+_xll._Double(Bonds[[#Headers],[RedA]]&amp;Bonds[[#This Row],[No]],Bonds[[#This Row],[Redemption]])</f>
        <v>RedA21</v>
      </c>
      <c r="I22" s="5">
        <f t="shared" ca="1" si="0"/>
        <v>0.31453622135046611</v>
      </c>
      <c r="J22" s="3">
        <v>39217</v>
      </c>
      <c r="K22" s="3">
        <v>42870</v>
      </c>
      <c r="L2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Bond21</v>
      </c>
      <c r="M22" t="str">
        <f ca="1">+_xll.__FixedRateBond_NPV(Bonds[[#Headers],[NPV]]&amp;Bonds[[#This Row],[No]],Bonds[[#This Row],[Bond]])</f>
        <v>NPV21</v>
      </c>
      <c r="N22" t="str">
        <f ca="1">+_xll.__FixedRateBond_CleanPrice(Bonds[[#Headers],[Clean Price]]&amp;Bonds[[#This Row],[No]],Bonds[[#This Row],[Bond]])</f>
        <v>CleanPrice21</v>
      </c>
      <c r="O22" t="str">
        <f ca="1">+_xll.__FixedRateBond_DirtyPrice(Bonds[[#Headers],[Dirty Price]]&amp;Bonds[[#This Row],[No]],Bonds[[#This Row],[Bond]])</f>
        <v>DirtyPrice21</v>
      </c>
      <c r="P22" t="str">
        <f ca="1">+_xll.__FixedRateBond_Yield(Bonds[[#Headers],[Yield]]&amp;Bonds[[#This Row],[No]],Bonds[[#This Row],[Bond]])</f>
        <v>Yield21</v>
      </c>
      <c r="Q22">
        <f ca="1">+_xll._Value(Bonds[[#This Row],[NPV]])</f>
        <v>131.25452818853068</v>
      </c>
      <c r="R22">
        <f ca="1">+_xll._Value(Bonds[[#This Row],[Clean Price]])</f>
        <v>129.32264102749488</v>
      </c>
      <c r="S22">
        <f ca="1">+_xll._Value(Bonds[[#This Row],[Dirty Price]])</f>
        <v>131.27176956689664</v>
      </c>
      <c r="T22" s="2">
        <f ca="1">+_xll._Value(Bonds[[#This Row],[Yield]])</f>
        <v>3.6530064535140995E-2</v>
      </c>
      <c r="U22" s="6">
        <f>Bonds[[#This Row],[No]]</f>
        <v>21</v>
      </c>
      <c r="V22" s="7">
        <f ca="1">Bonds[[#This Row],[Clean Price value]]/Bonds[[#This Row],[lagv]]</f>
        <v>0.989867515171588</v>
      </c>
      <c r="W22" s="6" t="str">
        <f ca="1">+_xll._Delay_Double(Bonds[[#Headers],[-lag]]&amp;Bonds[[#This Row],[No]],Bonds[[#This Row],[Clean Price]],4)</f>
        <v>-lag21</v>
      </c>
      <c r="X22" s="6">
        <f ca="1">+_xll._Value(Bonds[[#This Row],[-lag]])</f>
        <v>130.64641383354976</v>
      </c>
    </row>
    <row r="23" spans="3:24" x14ac:dyDescent="0.35">
      <c r="C23">
        <f t="shared" si="1"/>
        <v>22</v>
      </c>
      <c r="D23" t="str">
        <f>+_xll.__BondPricer(Bonds[[#Headers],[Engine]]&amp;Bonds[[#This Row],[No]],$A$2)</f>
        <v>Engine22</v>
      </c>
      <c r="E23" s="2">
        <f ca="1">E22+(Bonds[[#This Row],[rand]]/1000)</f>
        <v>5.5438491328644292E-2</v>
      </c>
      <c r="F23" s="2" t="str">
        <f ca="1">+_xll._Double_Range(Bonds[[#Headers],[Coupon]]&amp;Bonds[[#This Row],[No]],Bonds[[#This Row],[Rate]])</f>
        <v>Coupon22</v>
      </c>
      <c r="G23" s="5">
        <f t="shared" si="2"/>
        <v>123.23919403474467</v>
      </c>
      <c r="H23" s="5" t="str">
        <f>+_xll._Double(Bonds[[#Headers],[RedA]]&amp;Bonds[[#This Row],[No]],Bonds[[#This Row],[Redemption]])</f>
        <v>RedA22</v>
      </c>
      <c r="I23" s="5">
        <f t="shared" ca="1" si="0"/>
        <v>0.72759828763313217</v>
      </c>
      <c r="J23" s="3">
        <v>39217</v>
      </c>
      <c r="K23" s="3">
        <v>42870</v>
      </c>
      <c r="L2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Bond22</v>
      </c>
      <c r="M23" t="str">
        <f ca="1">+_xll.__FixedRateBond_NPV(Bonds[[#Headers],[NPV]]&amp;Bonds[[#This Row],[No]],Bonds[[#This Row],[Bond]])</f>
        <v>NPV22</v>
      </c>
      <c r="N23" t="str">
        <f ca="1">+_xll.__FixedRateBond_CleanPrice(Bonds[[#Headers],[Clean Price]]&amp;Bonds[[#This Row],[No]],Bonds[[#This Row],[Bond]])</f>
        <v>CleanPrice22</v>
      </c>
      <c r="O23" t="str">
        <f ca="1">+_xll.__FixedRateBond_DirtyPrice(Bonds[[#Headers],[Dirty Price]]&amp;Bonds[[#This Row],[No]],Bonds[[#This Row],[Bond]])</f>
        <v>DirtyPrice22</v>
      </c>
      <c r="P23" t="str">
        <f ca="1">+_xll.__FixedRateBond_Yield(Bonds[[#Headers],[Yield]]&amp;Bonds[[#This Row],[No]],Bonds[[#This Row],[Bond]])</f>
        <v>Yield22</v>
      </c>
      <c r="Q23">
        <f ca="1">+_xll._Value(Bonds[[#This Row],[NPV]])</f>
        <v>132.36023082205404</v>
      </c>
      <c r="R23">
        <f ca="1">+_xll._Value(Bonds[[#This Row],[Clean Price]])</f>
        <v>130.41837458897677</v>
      </c>
      <c r="S23">
        <f ca="1">+_xll._Value(Bonds[[#This Row],[Dirty Price]])</f>
        <v>132.37761744369448</v>
      </c>
      <c r="T23" s="2">
        <f ca="1">+_xll._Value(Bonds[[#This Row],[Yield]])</f>
        <v>3.6534279167747027E-2</v>
      </c>
      <c r="U23" s="6">
        <f>Bonds[[#This Row],[No]]</f>
        <v>22</v>
      </c>
      <c r="V23" s="7">
        <f ca="1">Bonds[[#This Row],[Clean Price value]]/Bonds[[#This Row],[lagv]]</f>
        <v>0.98925385836116064</v>
      </c>
      <c r="W23" s="6" t="str">
        <f ca="1">+_xll._Delay_Double(Bonds[[#Headers],[-lag]]&amp;Bonds[[#This Row],[No]],Bonds[[#This Row],[Clean Price]],4)</f>
        <v>-lag22</v>
      </c>
      <c r="X23" s="6">
        <f ca="1">+_xll._Value(Bonds[[#This Row],[-lag]])</f>
        <v>131.83509317318541</v>
      </c>
    </row>
    <row r="24" spans="3:24" x14ac:dyDescent="0.35">
      <c r="C24">
        <f t="shared" si="1"/>
        <v>23</v>
      </c>
      <c r="D24" t="str">
        <f>+_xll.__BondPricer(Bonds[[#Headers],[Engine]]&amp;Bonds[[#This Row],[No]],$A$2)</f>
        <v>Engine23</v>
      </c>
      <c r="E24" s="2">
        <f ca="1">E23+(Bonds[[#This Row],[rand]]/1000)</f>
        <v>5.6037600788494214E-2</v>
      </c>
      <c r="F24" s="2" t="str">
        <f ca="1">+_xll._Double_Range(Bonds[[#Headers],[Coupon]]&amp;Bonds[[#This Row],[No]],Bonds[[#This Row],[Rate]])</f>
        <v>Coupon23</v>
      </c>
      <c r="G24" s="5">
        <f t="shared" si="2"/>
        <v>124.47158597509213</v>
      </c>
      <c r="H24" s="5" t="str">
        <f>+_xll._Double(Bonds[[#Headers],[RedA]]&amp;Bonds[[#This Row],[No]],Bonds[[#This Row],[Redemption]])</f>
        <v>RedA23</v>
      </c>
      <c r="I24" s="5">
        <f t="shared" ca="1" si="0"/>
        <v>0.59910945984992348</v>
      </c>
      <c r="J24" s="3">
        <v>39217</v>
      </c>
      <c r="K24" s="3">
        <v>42870</v>
      </c>
      <c r="L2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Bond23</v>
      </c>
      <c r="M24" t="str">
        <f ca="1">+_xll.__FixedRateBond_NPV(Bonds[[#Headers],[NPV]]&amp;Bonds[[#This Row],[No]],Bonds[[#This Row],[Bond]])</f>
        <v>NPV23</v>
      </c>
      <c r="N24" t="str">
        <f ca="1">+_xll.__FixedRateBond_CleanPrice(Bonds[[#Headers],[Clean Price]]&amp;Bonds[[#This Row],[No]],Bonds[[#This Row],[Bond]])</f>
        <v>CleanPrice23</v>
      </c>
      <c r="O24" t="str">
        <f ca="1">+_xll.__FixedRateBond_DirtyPrice(Bonds[[#Headers],[Dirty Price]]&amp;Bonds[[#This Row],[No]],Bonds[[#This Row],[Bond]])</f>
        <v>DirtyPrice23</v>
      </c>
      <c r="P24" t="str">
        <f ca="1">+_xll.__FixedRateBond_Yield(Bonds[[#Headers],[Yield]]&amp;Bonds[[#This Row],[No]],Bonds[[#This Row],[Bond]])</f>
        <v>Yield23</v>
      </c>
      <c r="Q24">
        <f ca="1">+_xll._Value(Bonds[[#This Row],[NPV]])</f>
        <v>133.78490920345601</v>
      </c>
      <c r="R24">
        <f ca="1">+_xll._Value(Bonds[[#This Row],[Clean Price]])</f>
        <v>131.81906551941239</v>
      </c>
      <c r="S24">
        <f ca="1">+_xll._Value(Bonds[[#This Row],[Dirty Price]])</f>
        <v>133.80248296849913</v>
      </c>
      <c r="T24" s="2">
        <f ca="1">+_xll._Value(Bonds[[#This Row],[Yield]])</f>
        <v>3.6532242507664486E-2</v>
      </c>
      <c r="U24" s="6">
        <f>Bonds[[#This Row],[No]]</f>
        <v>23</v>
      </c>
      <c r="V24" s="7">
        <f ca="1">Bonds[[#This Row],[Clean Price value]]/Bonds[[#This Row],[lagv]]</f>
        <v>0.98958756748006671</v>
      </c>
      <c r="W24" s="6" t="str">
        <f ca="1">+_xll._Delay_Double(Bonds[[#Headers],[-lag]]&amp;Bonds[[#This Row],[No]],Bonds[[#This Row],[Clean Price]],4)</f>
        <v>-lag23</v>
      </c>
      <c r="X24" s="6">
        <f ca="1">+_xll._Value(Bonds[[#This Row],[-lag]])</f>
        <v>133.2060646791297</v>
      </c>
    </row>
    <row r="25" spans="3:24" x14ac:dyDescent="0.35">
      <c r="C25">
        <f t="shared" si="1"/>
        <v>24</v>
      </c>
      <c r="D25" t="str">
        <f>+_xll.__BondPricer(Bonds[[#Headers],[Engine]]&amp;Bonds[[#This Row],[No]],$A$2)</f>
        <v>Engine24</v>
      </c>
      <c r="E25" s="2">
        <f ca="1">E24+(Bonds[[#This Row],[rand]]/1000)</f>
        <v>5.6742126582448607E-2</v>
      </c>
      <c r="F25" s="2" t="str">
        <f ca="1">+_xll._Double_Range(Bonds[[#Headers],[Coupon]]&amp;Bonds[[#This Row],[No]],Bonds[[#This Row],[Rate]])</f>
        <v>Coupon24</v>
      </c>
      <c r="G25" s="5">
        <f t="shared" si="2"/>
        <v>125.71630183484305</v>
      </c>
      <c r="H25" s="5" t="str">
        <f>+_xll._Double(Bonds[[#Headers],[RedA]]&amp;Bonds[[#This Row],[No]],Bonds[[#This Row],[Redemption]])</f>
        <v>RedA24</v>
      </c>
      <c r="I25" s="5">
        <f t="shared" ca="1" si="0"/>
        <v>0.70452579395439618</v>
      </c>
      <c r="J25" s="3">
        <v>39217</v>
      </c>
      <c r="K25" s="3">
        <v>42870</v>
      </c>
      <c r="L2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Bond24</v>
      </c>
      <c r="M25" t="str">
        <f ca="1">+_xll.__FixedRateBond_NPV(Bonds[[#Headers],[NPV]]&amp;Bonds[[#This Row],[No]],Bonds[[#This Row],[Bond]])</f>
        <v>NPV24</v>
      </c>
      <c r="N25" t="str">
        <f ca="1">+_xll.__FixedRateBond_CleanPrice(Bonds[[#Headers],[Clean Price]]&amp;Bonds[[#This Row],[No]],Bonds[[#This Row],[Bond]])</f>
        <v>CleanPrice24</v>
      </c>
      <c r="O25" t="str">
        <f ca="1">+_xll.__FixedRateBond_DirtyPrice(Bonds[[#Headers],[Dirty Price]]&amp;Bonds[[#This Row],[No]],Bonds[[#This Row],[Bond]])</f>
        <v>DirtyPrice24</v>
      </c>
      <c r="P25" t="str">
        <f ca="1">+_xll.__FixedRateBond_Yield(Bonds[[#Headers],[Yield]]&amp;Bonds[[#This Row],[No]],Bonds[[#This Row],[Bond]])</f>
        <v>Yield24</v>
      </c>
      <c r="Q25">
        <f ca="1">+_xll._Value(Bonds[[#This Row],[NPV]])</f>
        <v>135.46737603829575</v>
      </c>
      <c r="R25">
        <f ca="1">+_xll._Value(Bonds[[#This Row],[Clean Price]])</f>
        <v>133.46629634262888</v>
      </c>
      <c r="S25">
        <f ca="1">+_xll._Value(Bonds[[#This Row],[Dirty Price]])</f>
        <v>135.48517080940766</v>
      </c>
      <c r="T25" s="2">
        <f ca="1">+_xll._Value(Bonds[[#This Row],[Yield]])</f>
        <v>3.6525358343124391E-2</v>
      </c>
      <c r="U25" s="6">
        <f>Bonds[[#This Row],[No]]</f>
        <v>24</v>
      </c>
      <c r="V25" s="7">
        <f ca="1">Bonds[[#This Row],[Clean Price value]]/Bonds[[#This Row],[lagv]]</f>
        <v>0.99101780988579113</v>
      </c>
      <c r="W25" s="6" t="str">
        <f ca="1">+_xll._Delay_Double(Bonds[[#Headers],[-lag]]&amp;Bonds[[#This Row],[No]],Bonds[[#This Row],[Clean Price]],4)</f>
        <v>-lag24</v>
      </c>
      <c r="X25" s="6">
        <f ca="1">+_xll._Value(Bonds[[#This Row],[-lag]])</f>
        <v>134.67598161329721</v>
      </c>
    </row>
    <row r="26" spans="3:24" x14ac:dyDescent="0.35">
      <c r="C26">
        <f t="shared" si="1"/>
        <v>25</v>
      </c>
      <c r="D26" t="str">
        <f>+_xll.__BondPricer(Bonds[[#Headers],[Engine]]&amp;Bonds[[#This Row],[No]],$A$2)</f>
        <v>Engine25</v>
      </c>
      <c r="E26" s="2">
        <f ca="1">E25+(Bonds[[#This Row],[rand]]/1000)</f>
        <v>5.7026049957130974E-2</v>
      </c>
      <c r="F26" s="2" t="str">
        <f ca="1">+_xll._Double_Range(Bonds[[#Headers],[Coupon]]&amp;Bonds[[#This Row],[No]],Bonds[[#This Row],[Rate]])</f>
        <v>Coupon25</v>
      </c>
      <c r="G26" s="5">
        <f t="shared" si="2"/>
        <v>126.97346485319149</v>
      </c>
      <c r="H26" s="5" t="str">
        <f>+_xll._Double(Bonds[[#Headers],[RedA]]&amp;Bonds[[#This Row],[No]],Bonds[[#This Row],[Redemption]])</f>
        <v>RedA25</v>
      </c>
      <c r="I26" s="5">
        <f t="shared" ca="1" si="0"/>
        <v>0.2839233746823675</v>
      </c>
      <c r="J26" s="3">
        <v>39217</v>
      </c>
      <c r="K26" s="3">
        <v>42870</v>
      </c>
      <c r="L2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Bond25</v>
      </c>
      <c r="M26" t="str">
        <f ca="1">+_xll.__FixedRateBond_NPV(Bonds[[#Headers],[NPV]]&amp;Bonds[[#This Row],[No]],Bonds[[#This Row],[Bond]])</f>
        <v>NPV25</v>
      </c>
      <c r="N26" t="str">
        <f ca="1">+_xll.__FixedRateBond_CleanPrice(Bonds[[#Headers],[Clean Price]]&amp;Bonds[[#This Row],[No]],Bonds[[#This Row],[Bond]])</f>
        <v>CleanPrice25</v>
      </c>
      <c r="O26" t="str">
        <f ca="1">+_xll.__FixedRateBond_DirtyPrice(Bonds[[#Headers],[Dirty Price]]&amp;Bonds[[#This Row],[No]],Bonds[[#This Row],[Bond]])</f>
        <v>DirtyPrice25</v>
      </c>
      <c r="P26" t="str">
        <f ca="1">+_xll.__FixedRateBond_Yield(Bonds[[#Headers],[Yield]]&amp;Bonds[[#This Row],[No]],Bonds[[#This Row],[Bond]])</f>
        <v>Yield25</v>
      </c>
      <c r="Q26">
        <f ca="1">+_xll._Value(Bonds[[#This Row],[NPV]])</f>
        <v>136.38982556606283</v>
      </c>
      <c r="R26">
        <f ca="1">+_xll._Value(Bonds[[#This Row],[Clean Price]])</f>
        <v>134.38827267835686</v>
      </c>
      <c r="S26">
        <f ca="1">+_xll._Value(Bonds[[#This Row],[Dirty Price]])</f>
        <v>136.40774150862347</v>
      </c>
      <c r="T26" s="2">
        <f ca="1">+_xll._Value(Bonds[[#This Row],[Yield]])</f>
        <v>3.6533915078953441E-2</v>
      </c>
      <c r="U26" s="6">
        <f>Bonds[[#This Row],[No]]</f>
        <v>25</v>
      </c>
      <c r="V26" s="7">
        <f ca="1">Bonds[[#This Row],[Clean Price value]]/Bonds[[#This Row],[lagv]]</f>
        <v>0.98984034146514477</v>
      </c>
      <c r="W26" s="6" t="str">
        <f ca="1">+_xll._Delay_Double(Bonds[[#Headers],[-lag]]&amp;Bonds[[#This Row],[No]],Bonds[[#This Row],[Clean Price]],4)</f>
        <v>-lag25</v>
      </c>
      <c r="X26" s="6">
        <f ca="1">+_xll._Value(Bonds[[#This Row],[-lag]])</f>
        <v>135.76762539243211</v>
      </c>
    </row>
    <row r="27" spans="3:24" x14ac:dyDescent="0.35">
      <c r="C27">
        <f t="shared" si="1"/>
        <v>26</v>
      </c>
      <c r="D27" t="str">
        <f>+_xll.__BondPricer(Bonds[[#Headers],[Engine]]&amp;Bonds[[#This Row],[No]],$A$2)</f>
        <v>Engine26</v>
      </c>
      <c r="E27" s="2">
        <f ca="1">E26+(Bonds[[#This Row],[rand]]/1000)</f>
        <v>5.7075677835344105E-2</v>
      </c>
      <c r="F27" s="2" t="str">
        <f ca="1">+_xll._Double_Range(Bonds[[#Headers],[Coupon]]&amp;Bonds[[#This Row],[No]],Bonds[[#This Row],[Rate]])</f>
        <v>Coupon26</v>
      </c>
      <c r="G27" s="5">
        <f t="shared" si="2"/>
        <v>128.24319950172341</v>
      </c>
      <c r="H27" s="5" t="str">
        <f>+_xll._Double(Bonds[[#Headers],[RedA]]&amp;Bonds[[#This Row],[No]],Bonds[[#This Row],[Redemption]])</f>
        <v>RedA26</v>
      </c>
      <c r="I27" s="5">
        <f t="shared" ca="1" si="0"/>
        <v>4.9627878213129972E-2</v>
      </c>
      <c r="J27" s="3">
        <v>39217</v>
      </c>
      <c r="K27" s="3">
        <v>42870</v>
      </c>
      <c r="L2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Bond26</v>
      </c>
      <c r="M27" t="str">
        <f ca="1">+_xll.__FixedRateBond_NPV(Bonds[[#Headers],[NPV]]&amp;Bonds[[#This Row],[No]],Bonds[[#This Row],[Bond]])</f>
        <v>NPV26</v>
      </c>
      <c r="N27" t="str">
        <f ca="1">+_xll.__FixedRateBond_CleanPrice(Bonds[[#Headers],[Clean Price]]&amp;Bonds[[#This Row],[No]],Bonds[[#This Row],[Bond]])</f>
        <v>CleanPrice26</v>
      </c>
      <c r="O27" t="str">
        <f ca="1">+_xll.__FixedRateBond_DirtyPrice(Bonds[[#Headers],[Dirty Price]]&amp;Bonds[[#This Row],[No]],Bonds[[#This Row],[Bond]])</f>
        <v>DirtyPrice26</v>
      </c>
      <c r="P27" t="str">
        <f ca="1">+_xll.__FixedRateBond_Yield(Bonds[[#Headers],[Yield]]&amp;Bonds[[#This Row],[No]],Bonds[[#This Row],[Bond]])</f>
        <v>Yield26</v>
      </c>
      <c r="Q27">
        <f ca="1">+_xll._Value(Bonds[[#This Row],[NPV]])</f>
        <v>137.31421417881509</v>
      </c>
      <c r="R27">
        <f ca="1">+_xll._Value(Bonds[[#This Row],[Clean Price]])</f>
        <v>135.31251268572362</v>
      </c>
      <c r="S27">
        <f ca="1">+_xll._Value(Bonds[[#This Row],[Dirty Price]])</f>
        <v>137.33225154753947</v>
      </c>
      <c r="T27" s="2">
        <f ca="1">+_xll._Value(Bonds[[#This Row],[Yield]])</f>
        <v>3.654253916740418E-2</v>
      </c>
      <c r="U27" s="6">
        <f>Bonds[[#This Row],[No]]</f>
        <v>26</v>
      </c>
      <c r="V27" s="7">
        <f ca="1">Bonds[[#This Row],[Clean Price value]]/Bonds[[#This Row],[lagv]]</f>
        <v>0.98905964031242155</v>
      </c>
      <c r="W27" s="6" t="str">
        <f ca="1">+_xll._Delay_Double(Bonds[[#Headers],[-lag]]&amp;Bonds[[#This Row],[No]],Bonds[[#This Row],[Clean Price]],4)</f>
        <v>-lag26</v>
      </c>
      <c r="X27" s="6">
        <f ca="1">+_xll._Value(Bonds[[#This Row],[-lag]])</f>
        <v>136.80925514560624</v>
      </c>
    </row>
    <row r="28" spans="3:24" x14ac:dyDescent="0.35">
      <c r="C28">
        <f t="shared" si="1"/>
        <v>27</v>
      </c>
      <c r="D28" t="str">
        <f>+_xll.__BondPricer(Bonds[[#Headers],[Engine]]&amp;Bonds[[#This Row],[No]],$A$2)</f>
        <v>Engine27</v>
      </c>
      <c r="E28" s="2">
        <f ca="1">E27+(Bonds[[#This Row],[rand]]/1000)</f>
        <v>5.7415598556745828E-2</v>
      </c>
      <c r="F28" s="2" t="str">
        <f ca="1">+_xll._Double_Range(Bonds[[#Headers],[Coupon]]&amp;Bonds[[#This Row],[No]],Bonds[[#This Row],[Rate]])</f>
        <v>Coupon27</v>
      </c>
      <c r="G28" s="5">
        <f t="shared" si="2"/>
        <v>129.52563149674066</v>
      </c>
      <c r="H28" s="5" t="str">
        <f>+_xll._Double(Bonds[[#Headers],[RedA]]&amp;Bonds[[#This Row],[No]],Bonds[[#This Row],[Redemption]])</f>
        <v>RedA27</v>
      </c>
      <c r="I28" s="5">
        <f t="shared" ca="1" si="0"/>
        <v>0.33992072140172103</v>
      </c>
      <c r="J28" s="3">
        <v>39217</v>
      </c>
      <c r="K28" s="3">
        <v>42870</v>
      </c>
      <c r="L2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Bond27</v>
      </c>
      <c r="M28" t="str">
        <f ca="1">+_xll.__FixedRateBond_NPV(Bonds[[#Headers],[NPV]]&amp;Bonds[[#This Row],[No]],Bonds[[#This Row],[Bond]])</f>
        <v>NPV27</v>
      </c>
      <c r="N28" t="str">
        <f ca="1">+_xll.__FixedRateBond_CleanPrice(Bonds[[#Headers],[Clean Price]]&amp;Bonds[[#This Row],[No]],Bonds[[#This Row],[Bond]])</f>
        <v>CleanPrice27</v>
      </c>
      <c r="O28" t="str">
        <f ca="1">+_xll.__FixedRateBond_DirtyPrice(Bonds[[#Headers],[Dirty Price]]&amp;Bonds[[#This Row],[No]],Bonds[[#This Row],[Bond]])</f>
        <v>DirtyPrice27</v>
      </c>
      <c r="P28" t="str">
        <f ca="1">+_xll.__FixedRateBond_Yield(Bonds[[#Headers],[Yield]]&amp;Bonds[[#This Row],[No]],Bonds[[#This Row],[Bond]])</f>
        <v>Yield27</v>
      </c>
      <c r="Q28">
        <f ca="1">+_xll._Value(Bonds[[#This Row],[NPV]])</f>
        <v>138.99883500979212</v>
      </c>
      <c r="R28">
        <f ca="1">+_xll._Value(Bonds[[#This Row],[Clean Price]])</f>
        <v>136.96303689421796</v>
      </c>
      <c r="S28">
        <f ca="1">+_xll._Value(Bonds[[#This Row],[Dirty Price]])</f>
        <v>139.01709366753067</v>
      </c>
      <c r="T28" s="2">
        <f ca="1">+_xll._Value(Bonds[[#This Row],[Yield]])</f>
        <v>3.6536479139328004E-2</v>
      </c>
      <c r="U28" s="6">
        <f>Bonds[[#This Row],[No]]</f>
        <v>27</v>
      </c>
      <c r="V28" s="7">
        <f ca="1">Bonds[[#This Row],[Clean Price value]]/Bonds[[#This Row],[lagv]]</f>
        <v>0.99340496901010222</v>
      </c>
      <c r="W28" s="6" t="str">
        <f ca="1">+_xll._Delay_Double(Bonds[[#Headers],[-lag]]&amp;Bonds[[#This Row],[No]],Bonds[[#This Row],[Clean Price]],4)</f>
        <v>-lag27</v>
      </c>
      <c r="X28" s="6">
        <f ca="1">+_xll._Value(Bonds[[#This Row],[-lag]])</f>
        <v>137.87230904501862</v>
      </c>
    </row>
    <row r="29" spans="3:24" x14ac:dyDescent="0.35">
      <c r="C29">
        <f t="shared" si="1"/>
        <v>28</v>
      </c>
      <c r="D29" t="str">
        <f>+_xll.__BondPricer(Bonds[[#Headers],[Engine]]&amp;Bonds[[#This Row],[No]],$A$2)</f>
        <v>Engine28</v>
      </c>
      <c r="E29" s="2">
        <f ca="1">E28+(Bonds[[#This Row],[rand]]/1000)</f>
        <v>5.8246300371281735E-2</v>
      </c>
      <c r="F29" s="2" t="str">
        <f ca="1">+_xll._Double_Range(Bonds[[#Headers],[Coupon]]&amp;Bonds[[#This Row],[No]],Bonds[[#This Row],[Rate]])</f>
        <v>Coupon28</v>
      </c>
      <c r="G29" s="5">
        <f t="shared" si="2"/>
        <v>130.82088781170808</v>
      </c>
      <c r="H29" s="5" t="str">
        <f>+_xll._Double(Bonds[[#Headers],[RedA]]&amp;Bonds[[#This Row],[No]],Bonds[[#This Row],[Redemption]])</f>
        <v>RedA28</v>
      </c>
      <c r="I29" s="5">
        <f t="shared" ca="1" si="0"/>
        <v>0.83070181453590808</v>
      </c>
      <c r="J29" s="3">
        <v>39217</v>
      </c>
      <c r="K29" s="3">
        <v>42870</v>
      </c>
      <c r="L2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Bond28</v>
      </c>
      <c r="M29" t="str">
        <f ca="1">+_xll.__FixedRateBond_NPV(Bonds[[#Headers],[NPV]]&amp;Bonds[[#This Row],[No]],Bonds[[#This Row],[Bond]])</f>
        <v>NPV28</v>
      </c>
      <c r="N29" t="str">
        <f ca="1">+_xll.__FixedRateBond_CleanPrice(Bonds[[#Headers],[Clean Price]]&amp;Bonds[[#This Row],[No]],Bonds[[#This Row],[Bond]])</f>
        <v>CleanPrice28</v>
      </c>
      <c r="O29" t="str">
        <f ca="1">+_xll.__FixedRateBond_DirtyPrice(Bonds[[#Headers],[Dirty Price]]&amp;Bonds[[#This Row],[No]],Bonds[[#This Row],[Bond]])</f>
        <v>DirtyPrice28</v>
      </c>
      <c r="P29" t="str">
        <f ca="1">+_xll.__FixedRateBond_Yield(Bonds[[#Headers],[Yield]]&amp;Bonds[[#This Row],[No]],Bonds[[#This Row],[Bond]])</f>
        <v>Yield28</v>
      </c>
      <c r="Q29">
        <f ca="1">+_xll._Value(Bonds[[#This Row],[NPV]])</f>
        <v>140.50178141928561</v>
      </c>
      <c r="R29">
        <f ca="1">+_xll._Value(Bonds[[#This Row],[Clean Price]])</f>
        <v>138.44051933873945</v>
      </c>
      <c r="S29">
        <f ca="1">+_xll._Value(Bonds[[#This Row],[Dirty Price]])</f>
        <v>140.52023750158594</v>
      </c>
      <c r="T29" s="2">
        <f ca="1">+_xll._Value(Bonds[[#This Row],[Yield]])</f>
        <v>3.6534305555216209E-2</v>
      </c>
      <c r="U29" s="6">
        <f>Bonds[[#This Row],[No]]</f>
        <v>28</v>
      </c>
      <c r="V29" s="7">
        <f ca="1">Bonds[[#This Row],[Clean Price value]]/Bonds[[#This Row],[lagv]]</f>
        <v>0.99388619965452862</v>
      </c>
      <c r="W29" s="6" t="str">
        <f ca="1">+_xll._Delay_Double(Bonds[[#Headers],[-lag]]&amp;Bonds[[#This Row],[No]],Bonds[[#This Row],[Clean Price]],4)</f>
        <v>-lag28</v>
      </c>
      <c r="X29" s="6">
        <f ca="1">+_xll._Value(Bonds[[#This Row],[-lag]])</f>
        <v>139.2921235719551</v>
      </c>
    </row>
    <row r="30" spans="3:24" x14ac:dyDescent="0.35">
      <c r="C30">
        <f t="shared" si="1"/>
        <v>29</v>
      </c>
      <c r="D30" t="str">
        <f>+_xll.__BondPricer(Bonds[[#Headers],[Engine]]&amp;Bonds[[#This Row],[No]],$A$2)</f>
        <v>Engine29</v>
      </c>
      <c r="E30" s="2">
        <f ca="1">E29+(Bonds[[#This Row],[rand]]/1000)</f>
        <v>5.8718264340928923E-2</v>
      </c>
      <c r="F30" s="2" t="str">
        <f ca="1">+_xll._Double_Range(Bonds[[#Headers],[Coupon]]&amp;Bonds[[#This Row],[No]],Bonds[[#This Row],[Rate]])</f>
        <v>Coupon29</v>
      </c>
      <c r="G30" s="5">
        <f t="shared" si="2"/>
        <v>132.12909668982516</v>
      </c>
      <c r="H30" s="5" t="str">
        <f>+_xll._Double(Bonds[[#Headers],[RedA]]&amp;Bonds[[#This Row],[No]],Bonds[[#This Row],[Redemption]])</f>
        <v>RedA29</v>
      </c>
      <c r="I30" s="5">
        <f t="shared" ca="1" si="0"/>
        <v>0.47196396964718534</v>
      </c>
      <c r="J30" s="3">
        <v>39217</v>
      </c>
      <c r="K30" s="3">
        <v>42870</v>
      </c>
      <c r="L3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Bond29</v>
      </c>
      <c r="M30" t="str">
        <f ca="1">+_xll.__FixedRateBond_NPV(Bonds[[#Headers],[NPV]]&amp;Bonds[[#This Row],[No]],Bonds[[#This Row],[Bond]])</f>
        <v>NPV29</v>
      </c>
      <c r="N30" t="str">
        <f ca="1">+_xll.__FixedRateBond_CleanPrice(Bonds[[#Headers],[Clean Price]]&amp;Bonds[[#This Row],[No]],Bonds[[#This Row],[Bond]])</f>
        <v>CleanPrice29</v>
      </c>
      <c r="O30" t="str">
        <f ca="1">+_xll.__FixedRateBond_DirtyPrice(Bonds[[#Headers],[Dirty Price]]&amp;Bonds[[#This Row],[No]],Bonds[[#This Row],[Bond]])</f>
        <v>DirtyPrice29</v>
      </c>
      <c r="P30" t="str">
        <f ca="1">+_xll.__FixedRateBond_Yield(Bonds[[#Headers],[Yield]]&amp;Bonds[[#This Row],[No]],Bonds[[#This Row],[Bond]])</f>
        <v>Yield29</v>
      </c>
      <c r="Q30">
        <f ca="1">+_xll._Value(Bonds[[#This Row],[NPV]])</f>
        <v>142.21862874554188</v>
      </c>
      <c r="R30">
        <f ca="1">+_xll._Value(Bonds[[#This Row],[Clean Price]])</f>
        <v>140.12265857857642</v>
      </c>
      <c r="S30">
        <f ca="1">+_xll._Value(Bonds[[#This Row],[Dirty Price]])</f>
        <v>142.23731035007566</v>
      </c>
      <c r="T30" s="2">
        <f ca="1">+_xll._Value(Bonds[[#This Row],[Yield]])</f>
        <v>3.6528372240066533E-2</v>
      </c>
      <c r="U30" s="6">
        <f>Bonds[[#This Row],[No]]</f>
        <v>29</v>
      </c>
      <c r="V30" s="7">
        <f ca="1">Bonds[[#This Row],[Clean Price value]]/Bonds[[#This Row],[lagv]]</f>
        <v>0.99757094908060817</v>
      </c>
      <c r="W30" s="6" t="str">
        <f ca="1">+_xll._Delay_Double(Bonds[[#Headers],[-lag]]&amp;Bonds[[#This Row],[No]],Bonds[[#This Row],[Clean Price]],4)</f>
        <v>-lag29</v>
      </c>
      <c r="X30" s="6">
        <f ca="1">+_xll._Value(Bonds[[#This Row],[-lag]])</f>
        <v>140.46385242845909</v>
      </c>
    </row>
    <row r="31" spans="3:24" x14ac:dyDescent="0.35">
      <c r="C31">
        <f t="shared" si="1"/>
        <v>30</v>
      </c>
      <c r="D31" t="str">
        <f>+_xll.__BondPricer(Bonds[[#Headers],[Engine]]&amp;Bonds[[#This Row],[No]],$A$2)</f>
        <v>Engine30</v>
      </c>
      <c r="E31" s="2">
        <f ca="1">E30+(Bonds[[#This Row],[rand]]/1000)</f>
        <v>5.9384783918997257E-2</v>
      </c>
      <c r="F31" s="2" t="str">
        <f ca="1">+_xll._Double_Range(Bonds[[#Headers],[Coupon]]&amp;Bonds[[#This Row],[No]],Bonds[[#This Row],[Rate]])</f>
        <v>Coupon30</v>
      </c>
      <c r="G31" s="5">
        <f t="shared" si="2"/>
        <v>133.45038765672342</v>
      </c>
      <c r="H31" s="5" t="str">
        <f>+_xll._Double(Bonds[[#Headers],[RedA]]&amp;Bonds[[#This Row],[No]],Bonds[[#This Row],[Redemption]])</f>
        <v>RedA30</v>
      </c>
      <c r="I31" s="5">
        <f t="shared" ca="1" si="0"/>
        <v>0.66651957806833051</v>
      </c>
      <c r="J31" s="3">
        <v>39217</v>
      </c>
      <c r="K31" s="3">
        <v>42870</v>
      </c>
      <c r="L3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Bond30</v>
      </c>
      <c r="M31" t="str">
        <f ca="1">+_xll.__FixedRateBond_NPV(Bonds[[#Headers],[NPV]]&amp;Bonds[[#This Row],[No]],Bonds[[#This Row],[Bond]])</f>
        <v>NPV30</v>
      </c>
      <c r="N31" t="str">
        <f ca="1">+_xll.__FixedRateBond_CleanPrice(Bonds[[#Headers],[Clean Price]]&amp;Bonds[[#This Row],[No]],Bonds[[#This Row],[Bond]])</f>
        <v>CleanPrice30</v>
      </c>
      <c r="O31" t="str">
        <f ca="1">+_xll.__FixedRateBond_DirtyPrice(Bonds[[#Headers],[Dirty Price]]&amp;Bonds[[#This Row],[No]],Bonds[[#This Row],[Bond]])</f>
        <v>DirtyPrice30</v>
      </c>
      <c r="P31" t="str">
        <f ca="1">+_xll.__FixedRateBond_Yield(Bonds[[#Headers],[Yield]]&amp;Bonds[[#This Row],[No]],Bonds[[#This Row],[Bond]])</f>
        <v>Yield30</v>
      </c>
      <c r="Q31">
        <f ca="1">+_xll._Value(Bonds[[#This Row],[NPV]])</f>
        <v>143.47962285745348</v>
      </c>
      <c r="R31">
        <f ca="1">+_xll._Value(Bonds[[#This Row],[Clean Price]])</f>
        <v>141.36997927404698</v>
      </c>
      <c r="S31">
        <f ca="1">+_xll._Value(Bonds[[#This Row],[Dirty Price]])</f>
        <v>143.49847010409425</v>
      </c>
      <c r="T31" s="2">
        <f ca="1">+_xll._Value(Bonds[[#This Row],[Yield]])</f>
        <v>3.6531406124024071E-2</v>
      </c>
      <c r="U31" s="6">
        <f>Bonds[[#This Row],[No]]</f>
        <v>30</v>
      </c>
      <c r="V31" s="7">
        <f ca="1">Bonds[[#This Row],[Clean Price value]]/Bonds[[#This Row],[lagv]]</f>
        <v>0.99619032716909761</v>
      </c>
      <c r="W31" s="6" t="str">
        <f ca="1">+_xll._Delay_Double(Bonds[[#Headers],[-lag]]&amp;Bonds[[#This Row],[No]],Bonds[[#This Row],[Clean Price]],4)</f>
        <v>-lag30</v>
      </c>
      <c r="X31" s="6">
        <f ca="1">+_xll._Value(Bonds[[#This Row],[-lag]])</f>
        <v>141.91061227805943</v>
      </c>
    </row>
    <row r="32" spans="3:24" x14ac:dyDescent="0.35">
      <c r="C32">
        <f t="shared" si="1"/>
        <v>31</v>
      </c>
      <c r="D32" t="str">
        <f>+_xll.__BondPricer(Bonds[[#Headers],[Engine]]&amp;Bonds[[#This Row],[No]],$A$2)</f>
        <v>Engine31</v>
      </c>
      <c r="E32" s="2">
        <f ca="1">E31+(Bonds[[#This Row],[rand]]/1000)</f>
        <v>5.9394883603617561E-2</v>
      </c>
      <c r="F32" s="2" t="str">
        <f ca="1">+_xll._Double_Range(Bonds[[#Headers],[Coupon]]&amp;Bonds[[#This Row],[No]],Bonds[[#This Row],[Rate]])</f>
        <v>Coupon31</v>
      </c>
      <c r="G32" s="5">
        <f t="shared" si="2"/>
        <v>134.78489153329065</v>
      </c>
      <c r="H32" s="5" t="str">
        <f>+_xll._Double(Bonds[[#Headers],[RedA]]&amp;Bonds[[#This Row],[No]],Bonds[[#This Row],[Redemption]])</f>
        <v>RedA31</v>
      </c>
      <c r="I32" s="5">
        <f t="shared" ca="1" si="0"/>
        <v>1.0099684620303195E-2</v>
      </c>
      <c r="J32" s="3">
        <v>39217</v>
      </c>
      <c r="K32" s="3">
        <v>42870</v>
      </c>
      <c r="L3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Bond31</v>
      </c>
      <c r="M32" t="str">
        <f ca="1">+_xll.__FixedRateBond_NPV(Bonds[[#Headers],[NPV]]&amp;Bonds[[#This Row],[No]],Bonds[[#This Row],[Bond]])</f>
        <v>NPV31</v>
      </c>
      <c r="N32" t="str">
        <f ca="1">+_xll.__FixedRateBond_CleanPrice(Bonds[[#Headers],[Clean Price]]&amp;Bonds[[#This Row],[No]],Bonds[[#This Row],[Bond]])</f>
        <v>CleanPrice31</v>
      </c>
      <c r="O32" t="str">
        <f ca="1">+_xll.__FixedRateBond_DirtyPrice(Bonds[[#Headers],[Dirty Price]]&amp;Bonds[[#This Row],[No]],Bonds[[#This Row],[Bond]])</f>
        <v>DirtyPrice31</v>
      </c>
      <c r="P32" t="str">
        <f ca="1">+_xll.__FixedRateBond_Yield(Bonds[[#Headers],[Yield]]&amp;Bonds[[#This Row],[No]],Bonds[[#This Row],[Bond]])</f>
        <v>Yield31</v>
      </c>
      <c r="Q32">
        <f ca="1">+_xll._Value(Bonds[[#This Row],[NPV]])</f>
        <v>144.90103534989822</v>
      </c>
      <c r="R32">
        <f ca="1">+_xll._Value(Bonds[[#This Row],[Clean Price]])</f>
        <v>142.77090030865079</v>
      </c>
      <c r="S32">
        <f ca="1">+_xll._Value(Bonds[[#This Row],[Dirty Price]])</f>
        <v>144.92006931093991</v>
      </c>
      <c r="T32" s="2">
        <f ca="1">+_xll._Value(Bonds[[#This Row],[Yield]])</f>
        <v>3.6531655079433727E-2</v>
      </c>
      <c r="U32" s="6">
        <f>Bonds[[#This Row],[No]]</f>
        <v>31</v>
      </c>
      <c r="V32" s="7">
        <f ca="1">Bonds[[#This Row],[Clean Price value]]/Bonds[[#This Row],[lagv]]</f>
        <v>0.9974164363938689</v>
      </c>
      <c r="W32" s="6" t="str">
        <f ca="1">+_xll._Delay_Double(Bonds[[#Headers],[-lag]]&amp;Bonds[[#This Row],[No]],Bonds[[#This Row],[Clean Price]],4)</f>
        <v>-lag31</v>
      </c>
      <c r="X32" s="6">
        <f ca="1">+_xll._Value(Bonds[[#This Row],[-lag]])</f>
        <v>143.14071344646672</v>
      </c>
    </row>
    <row r="33" spans="3:24" x14ac:dyDescent="0.35">
      <c r="C33">
        <f t="shared" si="1"/>
        <v>32</v>
      </c>
      <c r="D33" t="str">
        <f>+_xll.__BondPricer(Bonds[[#Headers],[Engine]]&amp;Bonds[[#This Row],[No]],$A$2)</f>
        <v>Engine32</v>
      </c>
      <c r="E33" s="2">
        <f ca="1">E32+(Bonds[[#This Row],[rand]]/1000)</f>
        <v>5.95780381341358E-2</v>
      </c>
      <c r="F33" s="2" t="str">
        <f ca="1">+_xll._Double_Range(Bonds[[#Headers],[Coupon]]&amp;Bonds[[#This Row],[No]],Bonds[[#This Row],[Rate]])</f>
        <v>Coupon32</v>
      </c>
      <c r="G33" s="5">
        <f t="shared" si="2"/>
        <v>136.13274044862357</v>
      </c>
      <c r="H33" s="5" t="str">
        <f>+_xll._Double(Bonds[[#Headers],[RedA]]&amp;Bonds[[#This Row],[No]],Bonds[[#This Row],[Redemption]])</f>
        <v>RedA32</v>
      </c>
      <c r="I33" s="5">
        <f t="shared" ca="1" si="0"/>
        <v>0.18315453051823671</v>
      </c>
      <c r="J33" s="3">
        <v>39217</v>
      </c>
      <c r="K33" s="3">
        <v>42870</v>
      </c>
      <c r="L3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Bond32</v>
      </c>
      <c r="M33" t="str">
        <f ca="1">+_xll.__FixedRateBond_NPV(Bonds[[#Headers],[NPV]]&amp;Bonds[[#This Row],[No]],Bonds[[#This Row],[Bond]])</f>
        <v>NPV32</v>
      </c>
      <c r="N33" t="str">
        <f ca="1">+_xll.__FixedRateBond_CleanPrice(Bonds[[#Headers],[Clean Price]]&amp;Bonds[[#This Row],[No]],Bonds[[#This Row],[Bond]])</f>
        <v>CleanPrice32</v>
      </c>
      <c r="O33" t="str">
        <f ca="1">+_xll.__FixedRateBond_DirtyPrice(Bonds[[#Headers],[Dirty Price]]&amp;Bonds[[#This Row],[No]],Bonds[[#This Row],[Bond]])</f>
        <v>DirtyPrice32</v>
      </c>
      <c r="P33" t="str">
        <f ca="1">+_xll.__FixedRateBond_Yield(Bonds[[#Headers],[Yield]]&amp;Bonds[[#This Row],[No]],Bonds[[#This Row],[Bond]])</f>
        <v>Yield32</v>
      </c>
      <c r="Q33">
        <f ca="1">+_xll._Value(Bonds[[#This Row],[NPV]])</f>
        <v>146.40093408311449</v>
      </c>
      <c r="R33">
        <f ca="1">+_xll._Value(Bonds[[#This Row],[Clean Price]])</f>
        <v>144.24719741076046</v>
      </c>
      <c r="S33">
        <f ca="1">+_xll._Value(Bonds[[#This Row],[Dirty Price]])</f>
        <v>146.42016506838021</v>
      </c>
      <c r="T33" s="2">
        <f ca="1">+_xll._Value(Bonds[[#This Row],[Yield]])</f>
        <v>3.6530725336074828E-2</v>
      </c>
      <c r="U33" s="6">
        <f>Bonds[[#This Row],[No]]</f>
        <v>32</v>
      </c>
      <c r="V33" s="7">
        <f ca="1">Bonds[[#This Row],[Clean Price value]]/Bonds[[#This Row],[lagv]]</f>
        <v>0.997550894669336</v>
      </c>
      <c r="W33" s="6" t="str">
        <f ca="1">+_xll._Delay_Double(Bonds[[#Headers],[-lag]]&amp;Bonds[[#This Row],[No]],Bonds[[#This Row],[Clean Price]],4)</f>
        <v>-lag32</v>
      </c>
      <c r="X33" s="6">
        <f ca="1">+_xll._Value(Bonds[[#This Row],[-lag]])</f>
        <v>144.60134132662466</v>
      </c>
    </row>
    <row r="34" spans="3:24" x14ac:dyDescent="0.35">
      <c r="C34">
        <f t="shared" si="1"/>
        <v>33</v>
      </c>
      <c r="D34" t="str">
        <f>+_xll.__BondPricer(Bonds[[#Headers],[Engine]]&amp;Bonds[[#This Row],[No]],$A$2)</f>
        <v>Engine33</v>
      </c>
      <c r="E34" s="2">
        <f ca="1">E33+(Bonds[[#This Row],[rand]]/1000)</f>
        <v>6.0031860208440743E-2</v>
      </c>
      <c r="F34" s="2" t="str">
        <f ca="1">+_xll._Double_Range(Bonds[[#Headers],[Coupon]]&amp;Bonds[[#This Row],[No]],Bonds[[#This Row],[Rate]])</f>
        <v>Coupon33</v>
      </c>
      <c r="G34" s="5">
        <f t="shared" si="2"/>
        <v>137.49406785310981</v>
      </c>
      <c r="H34" s="5" t="str">
        <f>+_xll._Double(Bonds[[#Headers],[RedA]]&amp;Bonds[[#This Row],[No]],Bonds[[#This Row],[Redemption]])</f>
        <v>RedA33</v>
      </c>
      <c r="I34" s="5">
        <f t="shared" ca="1" si="0"/>
        <v>0.45382207430494592</v>
      </c>
      <c r="J34" s="3">
        <v>39217</v>
      </c>
      <c r="K34" s="3">
        <v>42870</v>
      </c>
      <c r="L3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Bond33</v>
      </c>
      <c r="M34" t="str">
        <f ca="1">+_xll.__FixedRateBond_NPV(Bonds[[#Headers],[NPV]]&amp;Bonds[[#This Row],[No]],Bonds[[#This Row],[Bond]])</f>
        <v>NPV33</v>
      </c>
      <c r="N34" t="str">
        <f ca="1">+_xll.__FixedRateBond_CleanPrice(Bonds[[#Headers],[Clean Price]]&amp;Bonds[[#This Row],[No]],Bonds[[#This Row],[Bond]])</f>
        <v>CleanPrice33</v>
      </c>
      <c r="O34" t="str">
        <f ca="1">+_xll.__FixedRateBond_DirtyPrice(Bonds[[#Headers],[Dirty Price]]&amp;Bonds[[#This Row],[No]],Bonds[[#This Row],[Bond]])</f>
        <v>DirtyPrice33</v>
      </c>
      <c r="P34" t="str">
        <f ca="1">+_xll.__FixedRateBond_Yield(Bonds[[#Headers],[Yield]]&amp;Bonds[[#This Row],[No]],Bonds[[#This Row],[Bond]])</f>
        <v>Yield33</v>
      </c>
      <c r="Q34">
        <f ca="1">+_xll._Value(Bonds[[#This Row],[NPV]])</f>
        <v>147.74013712066028</v>
      </c>
      <c r="R34">
        <f ca="1">+_xll._Value(Bonds[[#This Row],[Clean Price]])</f>
        <v>145.57050463534304</v>
      </c>
      <c r="S34">
        <f ca="1">+_xll._Value(Bonds[[#This Row],[Dirty Price]])</f>
        <v>147.7595440214285</v>
      </c>
      <c r="T34" s="2">
        <f ca="1">+_xll._Value(Bonds[[#This Row],[Yield]])</f>
        <v>3.6532996699755904E-2</v>
      </c>
      <c r="U34" s="6">
        <f>Bonds[[#This Row],[No]]</f>
        <v>33</v>
      </c>
      <c r="V34" s="7">
        <f ca="1">Bonds[[#This Row],[Clean Price value]]/Bonds[[#This Row],[lagv]]</f>
        <v>0.99553477578933458</v>
      </c>
      <c r="W34" s="6" t="str">
        <f ca="1">+_xll._Delay_Double(Bonds[[#Headers],[-lag]]&amp;Bonds[[#This Row],[No]],Bonds[[#This Row],[Clean Price]],4)</f>
        <v>-lag33</v>
      </c>
      <c r="X34" s="6">
        <f ca="1">+_xll._Value(Bonds[[#This Row],[-lag]])</f>
        <v>146.22342501287696</v>
      </c>
    </row>
    <row r="35" spans="3:24" x14ac:dyDescent="0.35">
      <c r="C35">
        <f t="shared" si="1"/>
        <v>34</v>
      </c>
      <c r="D35" t="str">
        <f>+_xll.__BondPricer(Bonds[[#Headers],[Engine]]&amp;Bonds[[#This Row],[No]],$A$2)</f>
        <v>Engine34</v>
      </c>
      <c r="E35" s="2">
        <f ca="1">E34+(Bonds[[#This Row],[rand]]/1000)</f>
        <v>6.0907554237762014E-2</v>
      </c>
      <c r="F35" s="2" t="str">
        <f ca="1">+_xll._Double_Range(Bonds[[#Headers],[Coupon]]&amp;Bonds[[#This Row],[No]],Bonds[[#This Row],[Rate]])</f>
        <v>Coupon34</v>
      </c>
      <c r="G35" s="5">
        <f t="shared" si="2"/>
        <v>138.8690085316409</v>
      </c>
      <c r="H35" s="5" t="str">
        <f>+_xll._Double(Bonds[[#Headers],[RedA]]&amp;Bonds[[#This Row],[No]],Bonds[[#This Row],[Redemption]])</f>
        <v>RedA34</v>
      </c>
      <c r="I35" s="5">
        <f t="shared" ca="1" si="0"/>
        <v>0.87569402932127127</v>
      </c>
      <c r="J35" s="3">
        <v>39217</v>
      </c>
      <c r="K35" s="3">
        <v>42870</v>
      </c>
      <c r="L3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Bond34</v>
      </c>
      <c r="M35" t="str">
        <f ca="1">+_xll.__FixedRateBond_NPV(Bonds[[#Headers],[NPV]]&amp;Bonds[[#This Row],[No]],Bonds[[#This Row],[Bond]])</f>
        <v>NPV34</v>
      </c>
      <c r="N35" t="str">
        <f ca="1">+_xll.__FixedRateBond_CleanPrice(Bonds[[#Headers],[Clean Price]]&amp;Bonds[[#This Row],[No]],Bonds[[#This Row],[Bond]])</f>
        <v>CleanPrice34</v>
      </c>
      <c r="O35" t="str">
        <f ca="1">+_xll.__FixedRateBond_DirtyPrice(Bonds[[#Headers],[Dirty Price]]&amp;Bonds[[#This Row],[No]],Bonds[[#This Row],[Bond]])</f>
        <v>DirtyPrice34</v>
      </c>
      <c r="P35" t="str">
        <f ca="1">+_xll.__FixedRateBond_Yield(Bonds[[#Headers],[Yield]]&amp;Bonds[[#This Row],[No]],Bonds[[#This Row],[Bond]])</f>
        <v>Yield34</v>
      </c>
      <c r="Q35">
        <f ca="1">+_xll._Value(Bonds[[#This Row],[NPV]])</f>
        <v>149.47134055974931</v>
      </c>
      <c r="R35">
        <f ca="1">+_xll._Value(Bonds[[#This Row],[Clean Price]])</f>
        <v>147.26853926803958</v>
      </c>
      <c r="S35">
        <f ca="1">+_xll._Value(Bonds[[#This Row],[Dirty Price]])</f>
        <v>149.49097486854629</v>
      </c>
      <c r="T35" s="2">
        <f ca="1">+_xll._Value(Bonds[[#This Row],[Yield]])</f>
        <v>3.6528404474258432E-2</v>
      </c>
      <c r="U35" s="6">
        <f>Bonds[[#This Row],[No]]</f>
        <v>34</v>
      </c>
      <c r="V35" s="7">
        <f ca="1">Bonds[[#This Row],[Clean Price value]]/Bonds[[#This Row],[lagv]]</f>
        <v>0.99574194925888881</v>
      </c>
      <c r="W35" s="6" t="str">
        <f ca="1">+_xll._Delay_Double(Bonds[[#Headers],[-lag]]&amp;Bonds[[#This Row],[No]],Bonds[[#This Row],[Clean Price]],4)</f>
        <v>-lag34</v>
      </c>
      <c r="X35" s="6">
        <f ca="1">+_xll._Value(Bonds[[#This Row],[-lag]])</f>
        <v>147.8982977242735</v>
      </c>
    </row>
    <row r="36" spans="3:24" x14ac:dyDescent="0.35">
      <c r="C36">
        <f t="shared" si="1"/>
        <v>35</v>
      </c>
      <c r="D36" t="str">
        <f>+_xll.__BondPricer(Bonds[[#Headers],[Engine]]&amp;Bonds[[#This Row],[No]],$A$2)</f>
        <v>Engine35</v>
      </c>
      <c r="E36" s="2">
        <f ca="1">E35+(Bonds[[#This Row],[rand]]/1000)</f>
        <v>6.1517037553708007E-2</v>
      </c>
      <c r="F36" s="2" t="str">
        <f ca="1">+_xll._Double_Range(Bonds[[#Headers],[Coupon]]&amp;Bonds[[#This Row],[No]],Bonds[[#This Row],[Rate]])</f>
        <v>Coupon35</v>
      </c>
      <c r="G36" s="5">
        <f t="shared" si="2"/>
        <v>140.2576986169573</v>
      </c>
      <c r="H36" s="5" t="str">
        <f>+_xll._Double(Bonds[[#Headers],[RedA]]&amp;Bonds[[#This Row],[No]],Bonds[[#This Row],[Redemption]])</f>
        <v>RedA35</v>
      </c>
      <c r="I36" s="5">
        <f t="shared" ca="1" si="0"/>
        <v>0.60948331594599114</v>
      </c>
      <c r="J36" s="3">
        <v>39217</v>
      </c>
      <c r="K36" s="3">
        <v>42870</v>
      </c>
      <c r="L3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Bond35</v>
      </c>
      <c r="M36" t="str">
        <f ca="1">+_xll.__FixedRateBond_NPV(Bonds[[#Headers],[NPV]]&amp;Bonds[[#This Row],[No]],Bonds[[#This Row],[Bond]])</f>
        <v>NPV35</v>
      </c>
      <c r="N36" t="str">
        <f ca="1">+_xll.__FixedRateBond_CleanPrice(Bonds[[#Headers],[Clean Price]]&amp;Bonds[[#This Row],[No]],Bonds[[#This Row],[Bond]])</f>
        <v>CleanPrice35</v>
      </c>
      <c r="O36" t="str">
        <f ca="1">+_xll.__FixedRateBond_DirtyPrice(Bonds[[#Headers],[Dirty Price]]&amp;Bonds[[#This Row],[No]],Bonds[[#This Row],[Bond]])</f>
        <v>DirtyPrice35</v>
      </c>
      <c r="P36" t="str">
        <f ca="1">+_xll.__FixedRateBond_Yield(Bonds[[#Headers],[Yield]]&amp;Bonds[[#This Row],[No]],Bonds[[#This Row],[Bond]])</f>
        <v>Yield35</v>
      </c>
      <c r="Q36">
        <f ca="1">+_xll._Value(Bonds[[#This Row],[NPV]])</f>
        <v>151.21476006321902</v>
      </c>
      <c r="R36">
        <f ca="1">+_xll._Value(Bonds[[#This Row],[Clean Price]])</f>
        <v>148.97868862750803</v>
      </c>
      <c r="S36">
        <f ca="1">+_xll._Value(Bonds[[#This Row],[Dirty Price]])</f>
        <v>151.23462338472683</v>
      </c>
      <c r="T36" s="2">
        <f ca="1">+_xll._Value(Bonds[[#This Row],[Yield]])</f>
        <v>3.6523972272872927E-2</v>
      </c>
      <c r="U36" s="6">
        <f>Bonds[[#This Row],[No]]</f>
        <v>35</v>
      </c>
      <c r="V36" s="7">
        <f ca="1">Bonds[[#This Row],[Clean Price value]]/Bonds[[#This Row],[lagv]]</f>
        <v>0.99956181128904709</v>
      </c>
      <c r="W36" s="6" t="str">
        <f ca="1">+_xll._Delay_Double(Bonds[[#Headers],[-lag]]&amp;Bonds[[#This Row],[No]],Bonds[[#This Row],[Clean Price]],4)</f>
        <v>-lag35</v>
      </c>
      <c r="X36" s="6">
        <f ca="1">+_xll._Value(Bonds[[#This Row],[-lag]])</f>
        <v>149.04399802487782</v>
      </c>
    </row>
    <row r="37" spans="3:24" x14ac:dyDescent="0.35">
      <c r="C37">
        <f t="shared" si="1"/>
        <v>36</v>
      </c>
      <c r="D37" t="str">
        <f>+_xll.__BondPricer(Bonds[[#Headers],[Engine]]&amp;Bonds[[#This Row],[No]],$A$2)</f>
        <v>Engine36</v>
      </c>
      <c r="E37" s="2">
        <f ca="1">E36+(Bonds[[#This Row],[rand]]/1000)</f>
        <v>6.2295527313223666E-2</v>
      </c>
      <c r="F37" s="2" t="str">
        <f ca="1">+_xll._Double_Range(Bonds[[#Headers],[Coupon]]&amp;Bonds[[#This Row],[No]],Bonds[[#This Row],[Rate]])</f>
        <v>Coupon36</v>
      </c>
      <c r="G37" s="5">
        <f t="shared" si="2"/>
        <v>141.66027560312688</v>
      </c>
      <c r="H37" s="5" t="str">
        <f>+_xll._Double(Bonds[[#Headers],[RedA]]&amp;Bonds[[#This Row],[No]],Bonds[[#This Row],[Redemption]])</f>
        <v>RedA36</v>
      </c>
      <c r="I37" s="5">
        <f t="shared" ca="1" si="0"/>
        <v>0.77848975951565658</v>
      </c>
      <c r="J37" s="3">
        <v>39217</v>
      </c>
      <c r="K37" s="3">
        <v>42870</v>
      </c>
      <c r="L3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Bond36</v>
      </c>
      <c r="M37" t="str">
        <f ca="1">+_xll.__FixedRateBond_NPV(Bonds[[#Headers],[NPV]]&amp;Bonds[[#This Row],[No]],Bonds[[#This Row],[Bond]])</f>
        <v>NPV36</v>
      </c>
      <c r="N37" t="str">
        <f ca="1">+_xll.__FixedRateBond_CleanPrice(Bonds[[#Headers],[Clean Price]]&amp;Bonds[[#This Row],[No]],Bonds[[#This Row],[Bond]])</f>
        <v>CleanPrice36</v>
      </c>
      <c r="O37" t="str">
        <f ca="1">+_xll.__FixedRateBond_DirtyPrice(Bonds[[#Headers],[Dirty Price]]&amp;Bonds[[#This Row],[No]],Bonds[[#This Row],[Bond]])</f>
        <v>DirtyPrice36</v>
      </c>
      <c r="P37" t="str">
        <f ca="1">+_xll.__FixedRateBond_Yield(Bonds[[#Headers],[Yield]]&amp;Bonds[[#This Row],[No]],Bonds[[#This Row],[Bond]])</f>
        <v>Yield36</v>
      </c>
      <c r="Q37">
        <f ca="1">+_xll._Value(Bonds[[#This Row],[NPV]])</f>
        <v>152.74142953119002</v>
      </c>
      <c r="R37">
        <f ca="1">+_xll._Value(Bonds[[#This Row],[Clean Price]])</f>
        <v>150.48234095678168</v>
      </c>
      <c r="S37">
        <f ca="1">+_xll._Value(Bonds[[#This Row],[Dirty Price]])</f>
        <v>152.76149339348146</v>
      </c>
      <c r="T37" s="2">
        <f ca="1">+_xll._Value(Bonds[[#This Row],[Yield]])</f>
        <v>3.652371439933777E-2</v>
      </c>
      <c r="U37" s="6">
        <f>Bonds[[#This Row],[No]]</f>
        <v>36</v>
      </c>
      <c r="V37" s="7">
        <f ca="1">Bonds[[#This Row],[Clean Price value]]/Bonds[[#This Row],[lagv]]</f>
        <v>0.99916449521759443</v>
      </c>
      <c r="W37" s="6" t="str">
        <f ca="1">+_xll._Delay_Double(Bonds[[#Headers],[-lag]]&amp;Bonds[[#This Row],[No]],Bonds[[#This Row],[Clean Price]],4)</f>
        <v>-lag36</v>
      </c>
      <c r="X37" s="6">
        <f ca="1">+_xll._Value(Bonds[[#This Row],[-lag]])</f>
        <v>150.60817480710239</v>
      </c>
    </row>
    <row r="38" spans="3:24" x14ac:dyDescent="0.35">
      <c r="C38">
        <f t="shared" si="1"/>
        <v>37</v>
      </c>
      <c r="D38" t="str">
        <f>+_xll.__BondPricer(Bonds[[#Headers],[Engine]]&amp;Bonds[[#This Row],[No]],$A$2)</f>
        <v>Engine37</v>
      </c>
      <c r="E38" s="2">
        <f ca="1">E37+(Bonds[[#This Row],[rand]]/1000)</f>
        <v>6.3055689740866228E-2</v>
      </c>
      <c r="F38" s="2" t="str">
        <f ca="1">+_xll._Double_Range(Bonds[[#Headers],[Coupon]]&amp;Bonds[[#This Row],[No]],Bonds[[#This Row],[Rate]])</f>
        <v>Coupon37</v>
      </c>
      <c r="G38" s="5">
        <f t="shared" si="2"/>
        <v>143.07687835915814</v>
      </c>
      <c r="H38" s="5" t="str">
        <f>+_xll._Double(Bonds[[#Headers],[RedA]]&amp;Bonds[[#This Row],[No]],Bonds[[#This Row],[Redemption]])</f>
        <v>RedA37</v>
      </c>
      <c r="I38" s="5">
        <f t="shared" ca="1" si="0"/>
        <v>0.7601624276425617</v>
      </c>
      <c r="J38" s="3">
        <v>39217</v>
      </c>
      <c r="K38" s="3">
        <v>42870</v>
      </c>
      <c r="L3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Bond37</v>
      </c>
      <c r="M38" t="str">
        <f ca="1">+_xll.__FixedRateBond_NPV(Bonds[[#Headers],[NPV]]&amp;Bonds[[#This Row],[No]],Bonds[[#This Row],[Bond]])</f>
        <v>NPV37</v>
      </c>
      <c r="N38" t="str">
        <f ca="1">+_xll.__FixedRateBond_CleanPrice(Bonds[[#Headers],[Clean Price]]&amp;Bonds[[#This Row],[No]],Bonds[[#This Row],[Bond]])</f>
        <v>CleanPrice37</v>
      </c>
      <c r="O38" t="str">
        <f ca="1">+_xll.__FixedRateBond_DirtyPrice(Bonds[[#Headers],[Dirty Price]]&amp;Bonds[[#This Row],[No]],Bonds[[#This Row],[Bond]])</f>
        <v>DirtyPrice37</v>
      </c>
      <c r="P38" t="str">
        <f ca="1">+_xll.__FixedRateBond_Yield(Bonds[[#Headers],[Yield]]&amp;Bonds[[#This Row],[No]],Bonds[[#This Row],[Bond]])</f>
        <v>Yield37</v>
      </c>
      <c r="Q38">
        <f ca="1">+_xll._Value(Bonds[[#This Row],[NPV]])</f>
        <v>154.48087845019145</v>
      </c>
      <c r="R38">
        <f ca="1">+_xll._Value(Bonds[[#This Row],[Clean Price]])</f>
        <v>152.189614500337</v>
      </c>
      <c r="S38">
        <f ca="1">+_xll._Value(Bonds[[#This Row],[Dirty Price]])</f>
        <v>154.50117080362429</v>
      </c>
      <c r="T38" s="2">
        <f ca="1">+_xll._Value(Bonds[[#This Row],[Yield]])</f>
        <v>3.6520007467269903E-2</v>
      </c>
      <c r="U38" s="6">
        <f>Bonds[[#This Row],[No]]</f>
        <v>37</v>
      </c>
      <c r="V38" s="7">
        <f ca="1">Bonds[[#This Row],[Clean Price value]]/Bonds[[#This Row],[lagv]]</f>
        <v>0.99997460357003942</v>
      </c>
      <c r="W38" s="6" t="str">
        <f ca="1">+_xll._Delay_Double(Bonds[[#Headers],[-lag]]&amp;Bonds[[#This Row],[No]],Bonds[[#This Row],[Clean Price]],4)</f>
        <v>-lag37</v>
      </c>
      <c r="X38" s="6">
        <f ca="1">+_xll._Value(Bonds[[#This Row],[-lag]])</f>
        <v>152.19347967138393</v>
      </c>
    </row>
    <row r="39" spans="3:24" x14ac:dyDescent="0.35">
      <c r="C39">
        <f t="shared" si="1"/>
        <v>38</v>
      </c>
      <c r="D39" t="str">
        <f>+_xll.__BondPricer(Bonds[[#Headers],[Engine]]&amp;Bonds[[#This Row],[No]],$A$2)</f>
        <v>Engine38</v>
      </c>
      <c r="E39" s="2">
        <f ca="1">E38+(Bonds[[#This Row],[rand]]/1000)</f>
        <v>6.3976130050693039E-2</v>
      </c>
      <c r="F39" s="2" t="str">
        <f ca="1">+_xll._Double_Range(Bonds[[#Headers],[Coupon]]&amp;Bonds[[#This Row],[No]],Bonds[[#This Row],[Rate]])</f>
        <v>Coupon38</v>
      </c>
      <c r="G39" s="5">
        <f t="shared" si="2"/>
        <v>144.50764714274973</v>
      </c>
      <c r="H39" s="5" t="str">
        <f>+_xll._Double(Bonds[[#Headers],[RedA]]&amp;Bonds[[#This Row],[No]],Bonds[[#This Row],[Redemption]])</f>
        <v>RedA38</v>
      </c>
      <c r="I39" s="5">
        <f t="shared" ca="1" si="0"/>
        <v>0.92044030982680902</v>
      </c>
      <c r="J39" s="3">
        <v>39217</v>
      </c>
      <c r="K39" s="3">
        <v>42870</v>
      </c>
      <c r="L3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Bond38</v>
      </c>
      <c r="M39" t="str">
        <f ca="1">+_xll.__FixedRateBond_NPV(Bonds[[#Headers],[NPV]]&amp;Bonds[[#This Row],[No]],Bonds[[#This Row],[Bond]])</f>
        <v>NPV38</v>
      </c>
      <c r="N39" t="str">
        <f ca="1">+_xll.__FixedRateBond_CleanPrice(Bonds[[#Headers],[Clean Price]]&amp;Bonds[[#This Row],[No]],Bonds[[#This Row],[Bond]])</f>
        <v>CleanPrice38</v>
      </c>
      <c r="O39" t="str">
        <f ca="1">+_xll.__FixedRateBond_DirtyPrice(Bonds[[#Headers],[Dirty Price]]&amp;Bonds[[#This Row],[No]],Bonds[[#This Row],[Bond]])</f>
        <v>DirtyPrice38</v>
      </c>
      <c r="P39" t="str">
        <f ca="1">+_xll.__FixedRateBond_Yield(Bonds[[#Headers],[Yield]]&amp;Bonds[[#This Row],[No]],Bonds[[#This Row],[Bond]])</f>
        <v>Yield38</v>
      </c>
      <c r="Q39">
        <f ca="1">+_xll._Value(Bonds[[#This Row],[NPV]])</f>
        <v>155.74987977849074</v>
      </c>
      <c r="R39">
        <f ca="1">+_xll._Value(Bonds[[#This Row],[Clean Price]])</f>
        <v>153.44817036868474</v>
      </c>
      <c r="S39">
        <f ca="1">+_xll._Value(Bonds[[#This Row],[Dirty Price]])</f>
        <v>155.7703388258453</v>
      </c>
      <c r="T39" s="2">
        <f ca="1">+_xll._Value(Bonds[[#This Row],[Yield]])</f>
        <v>3.6524778127670292E-2</v>
      </c>
      <c r="U39" s="6">
        <f>Bonds[[#This Row],[No]]</f>
        <v>38</v>
      </c>
      <c r="V39" s="7">
        <f ca="1">Bonds[[#This Row],[Clean Price value]]/Bonds[[#This Row],[lagv]]</f>
        <v>0.99966998601746226</v>
      </c>
      <c r="W39" s="6" t="str">
        <f ca="1">+_xll._Delay_Double(Bonds[[#Headers],[-lag]]&amp;Bonds[[#This Row],[No]],Bonds[[#This Row],[Clean Price]],4)</f>
        <v>-lag38</v>
      </c>
      <c r="X39" s="6">
        <f ca="1">+_xll._Value(Bonds[[#This Row],[-lag]])</f>
        <v>153.4988271279401</v>
      </c>
    </row>
    <row r="40" spans="3:24" x14ac:dyDescent="0.35">
      <c r="C40">
        <f t="shared" si="1"/>
        <v>39</v>
      </c>
      <c r="D40" t="str">
        <f>+_xll.__BondPricer(Bonds[[#Headers],[Engine]]&amp;Bonds[[#This Row],[No]],$A$2)</f>
        <v>Engine39</v>
      </c>
      <c r="E40" s="2">
        <f ca="1">E39+(Bonds[[#This Row],[rand]]/1000)</f>
        <v>6.4080394055957682E-2</v>
      </c>
      <c r="F40" s="2" t="str">
        <f ca="1">+_xll._Double_Range(Bonds[[#Headers],[Coupon]]&amp;Bonds[[#This Row],[No]],Bonds[[#This Row],[Rate]])</f>
        <v>Coupon39</v>
      </c>
      <c r="G40" s="5">
        <f t="shared" si="2"/>
        <v>145.95272361417724</v>
      </c>
      <c r="H40" s="5" t="str">
        <f>+_xll._Double(Bonds[[#Headers],[RedA]]&amp;Bonds[[#This Row],[No]],Bonds[[#This Row],[Redemption]])</f>
        <v>RedA39</v>
      </c>
      <c r="I40" s="5">
        <f t="shared" ca="1" si="0"/>
        <v>0.10426400526464152</v>
      </c>
      <c r="J40" s="3">
        <v>39217</v>
      </c>
      <c r="K40" s="3">
        <v>42870</v>
      </c>
      <c r="L4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Bond39</v>
      </c>
      <c r="M40" t="str">
        <f ca="1">+_xll.__FixedRateBond_NPV(Bonds[[#Headers],[NPV]]&amp;Bonds[[#This Row],[No]],Bonds[[#This Row],[Bond]])</f>
        <v>NPV39</v>
      </c>
      <c r="N40" t="str">
        <f ca="1">+_xll.__FixedRateBond_CleanPrice(Bonds[[#Headers],[Clean Price]]&amp;Bonds[[#This Row],[No]],Bonds[[#This Row],[Bond]])</f>
        <v>CleanPrice39</v>
      </c>
      <c r="O40" t="str">
        <f ca="1">+_xll.__FixedRateBond_DirtyPrice(Bonds[[#Headers],[Dirty Price]]&amp;Bonds[[#This Row],[No]],Bonds[[#This Row],[Bond]])</f>
        <v>DirtyPrice39</v>
      </c>
      <c r="P40" t="str">
        <f ca="1">+_xll.__FixedRateBond_Yield(Bonds[[#Headers],[Yield]]&amp;Bonds[[#This Row],[No]],Bonds[[#This Row],[Bond]])</f>
        <v>Yield39</v>
      </c>
      <c r="Q40">
        <f ca="1">+_xll._Value(Bonds[[#This Row],[NPV]])</f>
        <v>156.99772188755708</v>
      </c>
      <c r="R40">
        <f ca="1">+_xll._Value(Bonds[[#This Row],[Clean Price]])</f>
        <v>154.68699263227472</v>
      </c>
      <c r="S40">
        <f ca="1">+_xll._Value(Bonds[[#This Row],[Dirty Price]])</f>
        <v>157.01834484939323</v>
      </c>
      <c r="T40" s="2">
        <f ca="1">+_xll._Value(Bonds[[#This Row],[Yield]])</f>
        <v>3.6530096769332887E-2</v>
      </c>
      <c r="U40" s="6">
        <f>Bonds[[#This Row],[No]]</f>
        <v>39</v>
      </c>
      <c r="V40" s="7">
        <f ca="1">Bonds[[#This Row],[Clean Price value]]/Bonds[[#This Row],[lagv]]</f>
        <v>0.99845641094024462</v>
      </c>
      <c r="W40" s="6" t="str">
        <f ca="1">+_xll._Delay_Double(Bonds[[#Headers],[-lag]]&amp;Bonds[[#This Row],[No]],Bonds[[#This Row],[Clean Price]],4)</f>
        <v>-lag39</v>
      </c>
      <c r="X40" s="6">
        <f ca="1">+_xll._Value(Bonds[[#This Row],[-lag]])</f>
        <v>154.92613491920619</v>
      </c>
    </row>
    <row r="41" spans="3:24" x14ac:dyDescent="0.35">
      <c r="C41">
        <f t="shared" si="1"/>
        <v>40</v>
      </c>
      <c r="D41" t="str">
        <f>+_xll.__BondPricer(Bonds[[#Headers],[Engine]]&amp;Bonds[[#This Row],[No]],$A$2)</f>
        <v>Engine40</v>
      </c>
      <c r="E41" s="2">
        <f ca="1">E40+(Bonds[[#This Row],[rand]]/1000)</f>
        <v>6.492748151561166E-2</v>
      </c>
      <c r="F41" s="2" t="str">
        <f ca="1">+_xll._Double_Range(Bonds[[#Headers],[Coupon]]&amp;Bonds[[#This Row],[No]],Bonds[[#This Row],[Rate]])</f>
        <v>Coupon40</v>
      </c>
      <c r="G41" s="5">
        <f t="shared" si="2"/>
        <v>147.41225085031903</v>
      </c>
      <c r="H41" s="5" t="str">
        <f>+_xll._Double(Bonds[[#Headers],[RedA]]&amp;Bonds[[#This Row],[No]],Bonds[[#This Row],[Redemption]])</f>
        <v>RedA40</v>
      </c>
      <c r="I41" s="5">
        <f t="shared" ca="1" si="0"/>
        <v>0.84708745965397869</v>
      </c>
      <c r="J41" s="3">
        <v>39217</v>
      </c>
      <c r="K41" s="3">
        <v>42870</v>
      </c>
      <c r="L4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Bond40</v>
      </c>
      <c r="M41" t="str">
        <f ca="1">+_xll.__FixedRateBond_NPV(Bonds[[#Headers],[NPV]]&amp;Bonds[[#This Row],[No]],Bonds[[#This Row],[Bond]])</f>
        <v>NPV40</v>
      </c>
      <c r="N41" t="str">
        <f ca="1">+_xll.__FixedRateBond_CleanPrice(Bonds[[#Headers],[Clean Price]]&amp;Bonds[[#This Row],[No]],Bonds[[#This Row],[Bond]])</f>
        <v>CleanPrice40</v>
      </c>
      <c r="O41" t="str">
        <f ca="1">+_xll.__FixedRateBond_DirtyPrice(Bonds[[#Headers],[Dirty Price]]&amp;Bonds[[#This Row],[No]],Bonds[[#This Row],[Bond]])</f>
        <v>DirtyPrice40</v>
      </c>
      <c r="P41" t="str">
        <f ca="1">+_xll.__FixedRateBond_Yield(Bonds[[#Headers],[Yield]]&amp;Bonds[[#This Row],[No]],Bonds[[#This Row],[Bond]])</f>
        <v>Yield40</v>
      </c>
      <c r="Q41">
        <f ca="1">+_xll._Value(Bonds[[#This Row],[NPV]])</f>
        <v>158.77738983887875</v>
      </c>
      <c r="R41">
        <f ca="1">+_xll._Value(Bonds[[#This Row],[Clean Price]])</f>
        <v>156.43407475102603</v>
      </c>
      <c r="S41">
        <f ca="1">+_xll._Value(Bonds[[#This Row],[Dirty Price]])</f>
        <v>158.79824657496206</v>
      </c>
      <c r="T41" s="2">
        <f ca="1">+_xll._Value(Bonds[[#This Row],[Yield]])</f>
        <v>3.6526534891128545E-2</v>
      </c>
      <c r="U41" s="6">
        <f>Bonds[[#This Row],[No]]</f>
        <v>40</v>
      </c>
      <c r="V41" s="7">
        <f ca="1">Bonds[[#This Row],[Clean Price value]]/Bonds[[#This Row],[lagv]]</f>
        <v>1.0015457889264978</v>
      </c>
      <c r="W41" s="6" t="str">
        <f ca="1">+_xll._Delay_Double(Bonds[[#Headers],[-lag]]&amp;Bonds[[#This Row],[No]],Bonds[[#This Row],[Clean Price]],4)</f>
        <v>-lag40</v>
      </c>
      <c r="X41" s="6">
        <f ca="1">+_xll._Value(Bonds[[#This Row],[-lag]])</f>
        <v>156.19263390713186</v>
      </c>
    </row>
    <row r="42" spans="3:24" x14ac:dyDescent="0.35">
      <c r="C42">
        <f t="shared" si="1"/>
        <v>41</v>
      </c>
      <c r="D42" t="str">
        <f>+_xll.__BondPricer(Bonds[[#Headers],[Engine]]&amp;Bonds[[#This Row],[No]],$A$2)</f>
        <v>Engine41</v>
      </c>
      <c r="E42" s="2">
        <f ca="1">E41+(Bonds[[#This Row],[rand]]/1000)</f>
        <v>6.5224698277460386E-2</v>
      </c>
      <c r="F42" s="2" t="str">
        <f ca="1">+_xll._Double_Range(Bonds[[#Headers],[Coupon]]&amp;Bonds[[#This Row],[No]],Bonds[[#This Row],[Rate]])</f>
        <v>Coupon41</v>
      </c>
      <c r="G42" s="5">
        <f t="shared" si="2"/>
        <v>148.88637335882223</v>
      </c>
      <c r="H42" s="5" t="str">
        <f>+_xll._Double(Bonds[[#Headers],[RedA]]&amp;Bonds[[#This Row],[No]],Bonds[[#This Row],[Redemption]])</f>
        <v>RedA41</v>
      </c>
      <c r="I42" s="5">
        <f t="shared" ca="1" si="0"/>
        <v>0.29721676184872114</v>
      </c>
      <c r="J42" s="3">
        <v>39217</v>
      </c>
      <c r="K42" s="3">
        <v>42870</v>
      </c>
      <c r="L4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Bond41</v>
      </c>
      <c r="M42" t="str">
        <f ca="1">+_xll.__FixedRateBond_NPV(Bonds[[#Headers],[NPV]]&amp;Bonds[[#This Row],[No]],Bonds[[#This Row],[Bond]])</f>
        <v>NPV41</v>
      </c>
      <c r="N42" t="str">
        <f ca="1">+_xll.__FixedRateBond_CleanPrice(Bonds[[#Headers],[Clean Price]]&amp;Bonds[[#This Row],[No]],Bonds[[#This Row],[Bond]])</f>
        <v>CleanPrice41</v>
      </c>
      <c r="O42" t="str">
        <f ca="1">+_xll.__FixedRateBond_DirtyPrice(Bonds[[#Headers],[Dirty Price]]&amp;Bonds[[#This Row],[No]],Bonds[[#This Row],[Bond]])</f>
        <v>DirtyPrice41</v>
      </c>
      <c r="P42" t="str">
        <f ca="1">+_xll.__FixedRateBond_Yield(Bonds[[#Headers],[Yield]]&amp;Bonds[[#This Row],[No]],Bonds[[#This Row],[Bond]])</f>
        <v>Yield41</v>
      </c>
      <c r="Q42">
        <f ca="1">+_xll._Value(Bonds[[#This Row],[NPV]])</f>
        <v>160.14304732770813</v>
      </c>
      <c r="R42">
        <f ca="1">+_xll._Value(Bonds[[#This Row],[Clean Price]])</f>
        <v>157.78633930034917</v>
      </c>
      <c r="S42">
        <f ca="1">+_xll._Value(Bonds[[#This Row],[Dirty Price]])</f>
        <v>160.16408345430702</v>
      </c>
      <c r="T42" s="2">
        <f ca="1">+_xll._Value(Bonds[[#This Row],[Yield]])</f>
        <v>3.6530274057388311E-2</v>
      </c>
      <c r="U42" s="6">
        <f>Bonds[[#This Row],[No]]</f>
        <v>41</v>
      </c>
      <c r="V42" s="7">
        <f ca="1">Bonds[[#This Row],[Clean Price value]]/Bonds[[#This Row],[lagv]]</f>
        <v>1.0014811173547893</v>
      </c>
      <c r="W42" s="6" t="str">
        <f ca="1">+_xll._Delay_Double(Bonds[[#Headers],[-lag]]&amp;Bonds[[#This Row],[No]],Bonds[[#This Row],[Clean Price]],4)</f>
        <v>-lag41</v>
      </c>
      <c r="X42" s="6">
        <f ca="1">+_xll._Value(Bonds[[#This Row],[-lag]])</f>
        <v>157.55298484020349</v>
      </c>
    </row>
    <row r="43" spans="3:24" x14ac:dyDescent="0.35">
      <c r="C43">
        <f t="shared" si="1"/>
        <v>42</v>
      </c>
      <c r="D43" t="str">
        <f>+_xll.__BondPricer(Bonds[[#Headers],[Engine]]&amp;Bonds[[#This Row],[No]],$A$2)</f>
        <v>Engine42</v>
      </c>
      <c r="E43" s="2">
        <f ca="1">E42+(Bonds[[#This Row],[rand]]/1000)</f>
        <v>6.6161791555572516E-2</v>
      </c>
      <c r="F43" s="2" t="str">
        <f ca="1">+_xll._Double_Range(Bonds[[#Headers],[Coupon]]&amp;Bonds[[#This Row],[No]],Bonds[[#This Row],[Rate]])</f>
        <v>Coupon42</v>
      </c>
      <c r="G43" s="5">
        <f t="shared" si="2"/>
        <v>150.37523709241046</v>
      </c>
      <c r="H43" s="5" t="str">
        <f>+_xll._Double(Bonds[[#Headers],[RedA]]&amp;Bonds[[#This Row],[No]],Bonds[[#This Row],[Redemption]])</f>
        <v>RedA42</v>
      </c>
      <c r="I43" s="5">
        <f t="shared" ca="1" si="0"/>
        <v>0.93709327811213305</v>
      </c>
      <c r="J43" s="3">
        <v>39217</v>
      </c>
      <c r="K43" s="3">
        <v>42870</v>
      </c>
      <c r="L4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Bond42</v>
      </c>
      <c r="M43" t="str">
        <f ca="1">+_xll.__FixedRateBond_NPV(Bonds[[#Headers],[NPV]]&amp;Bonds[[#This Row],[No]],Bonds[[#This Row],[Bond]])</f>
        <v>NPV42</v>
      </c>
      <c r="N43" t="str">
        <f ca="1">+_xll.__FixedRateBond_CleanPrice(Bonds[[#Headers],[Clean Price]]&amp;Bonds[[#This Row],[No]],Bonds[[#This Row],[Bond]])</f>
        <v>CleanPrice42</v>
      </c>
      <c r="O43" t="str">
        <f ca="1">+_xll.__FixedRateBond_DirtyPrice(Bonds[[#Headers],[Dirty Price]]&amp;Bonds[[#This Row],[No]],Bonds[[#This Row],[Bond]])</f>
        <v>DirtyPrice42</v>
      </c>
      <c r="P43" t="str">
        <f ca="1">+_xll.__FixedRateBond_Yield(Bonds[[#Headers],[Yield]]&amp;Bonds[[#This Row],[No]],Bonds[[#This Row],[Bond]])</f>
        <v>Yield42</v>
      </c>
      <c r="Q43">
        <f ca="1">+_xll._Value(Bonds[[#This Row],[NPV]])</f>
        <v>161.47491286738787</v>
      </c>
      <c r="R43">
        <f ca="1">+_xll._Value(Bonds[[#This Row],[Clean Price]])</f>
        <v>159.10682276183252</v>
      </c>
      <c r="S43">
        <f ca="1">+_xll._Value(Bonds[[#This Row],[Dirty Price]])</f>
        <v>161.49612394564764</v>
      </c>
      <c r="T43" s="2">
        <f ca="1">+_xll._Value(Bonds[[#This Row],[Yield]])</f>
        <v>3.6534786844253549E-2</v>
      </c>
      <c r="U43" s="6">
        <f>Bonds[[#This Row],[No]]</f>
        <v>42</v>
      </c>
      <c r="V43" s="7">
        <f ca="1">Bonds[[#This Row],[Clean Price value]]/Bonds[[#This Row],[lagv]]</f>
        <v>0.99974289194930999</v>
      </c>
      <c r="W43" s="6" t="str">
        <f ca="1">+_xll._Delay_Double(Bonds[[#Headers],[-lag]]&amp;Bonds[[#This Row],[No]],Bonds[[#This Row],[Clean Price]],4)</f>
        <v>-lag42</v>
      </c>
      <c r="X43" s="6">
        <f ca="1">+_xll._Value(Bonds[[#This Row],[-lag]])</f>
        <v>159.14774092727404</v>
      </c>
    </row>
    <row r="44" spans="3:24" x14ac:dyDescent="0.35">
      <c r="C44">
        <f t="shared" si="1"/>
        <v>43</v>
      </c>
      <c r="D44" t="str">
        <f>+_xll.__BondPricer(Bonds[[#Headers],[Engine]]&amp;Bonds[[#This Row],[No]],$A$2)</f>
        <v>Engine43</v>
      </c>
      <c r="E44" s="2">
        <f ca="1">E43+(Bonds[[#This Row],[rand]]/1000)</f>
        <v>6.6571967272978247E-2</v>
      </c>
      <c r="F44" s="2" t="str">
        <f ca="1">+_xll._Double_Range(Bonds[[#Headers],[Coupon]]&amp;Bonds[[#This Row],[No]],Bonds[[#This Row],[Rate]])</f>
        <v>Coupon43</v>
      </c>
      <c r="G44" s="5">
        <f t="shared" si="2"/>
        <v>151.87898946333456</v>
      </c>
      <c r="H44" s="5" t="str">
        <f>+_xll._Double(Bonds[[#Headers],[RedA]]&amp;Bonds[[#This Row],[No]],Bonds[[#This Row],[Redemption]])</f>
        <v>RedA43</v>
      </c>
      <c r="I44" s="5">
        <f t="shared" ca="1" si="0"/>
        <v>0.41017571740572822</v>
      </c>
      <c r="J44" s="3">
        <v>39217</v>
      </c>
      <c r="K44" s="3">
        <v>42870</v>
      </c>
      <c r="L4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Bond43</v>
      </c>
      <c r="M44" t="str">
        <f ca="1">+_xll.__FixedRateBond_NPV(Bonds[[#Headers],[NPV]]&amp;Bonds[[#This Row],[No]],Bonds[[#This Row],[Bond]])</f>
        <v>NPV43</v>
      </c>
      <c r="N44" t="str">
        <f ca="1">+_xll.__FixedRateBond_CleanPrice(Bonds[[#Headers],[Clean Price]]&amp;Bonds[[#This Row],[No]],Bonds[[#This Row],[Bond]])</f>
        <v>CleanPrice43</v>
      </c>
      <c r="O44" t="str">
        <f ca="1">+_xll.__FixedRateBond_DirtyPrice(Bonds[[#Headers],[Dirty Price]]&amp;Bonds[[#This Row],[No]],Bonds[[#This Row],[Bond]])</f>
        <v>DirtyPrice43</v>
      </c>
      <c r="P44" t="str">
        <f ca="1">+_xll.__FixedRateBond_Yield(Bonds[[#Headers],[Yield]]&amp;Bonds[[#This Row],[No]],Bonds[[#This Row],[Bond]])</f>
        <v>Yield43</v>
      </c>
      <c r="Q44">
        <f ca="1">+_xll._Value(Bonds[[#This Row],[NPV]])</f>
        <v>163.21066287928858</v>
      </c>
      <c r="R44">
        <f ca="1">+_xll._Value(Bonds[[#This Row],[Clean Price]])</f>
        <v>160.81342233332109</v>
      </c>
      <c r="S44">
        <f ca="1">+_xll._Value(Bonds[[#This Row],[Dirty Price]])</f>
        <v>163.23210196280741</v>
      </c>
      <c r="T44" s="2">
        <f ca="1">+_xll._Value(Bonds[[#This Row],[Yield]])</f>
        <v>3.6532771601123018E-2</v>
      </c>
      <c r="U44" s="6">
        <f>Bonds[[#This Row],[No]]</f>
        <v>43</v>
      </c>
      <c r="V44" s="7">
        <f ca="1">Bonds[[#This Row],[Clean Price value]]/Bonds[[#This Row],[lagv]]</f>
        <v>0.99970543285777724</v>
      </c>
      <c r="W44" s="6" t="str">
        <f ca="1">+_xll._Delay_Double(Bonds[[#Headers],[-lag]]&amp;Bonds[[#This Row],[No]],Bonds[[#This Row],[Clean Price]],4)</f>
        <v>-lag43</v>
      </c>
      <c r="X44" s="6">
        <f ca="1">+_xll._Value(Bonds[[#This Row],[-lag]])</f>
        <v>160.86080664142909</v>
      </c>
    </row>
    <row r="45" spans="3:24" x14ac:dyDescent="0.35">
      <c r="C45">
        <f t="shared" si="1"/>
        <v>44</v>
      </c>
      <c r="D45" t="str">
        <f>+_xll.__BondPricer(Bonds[[#Headers],[Engine]]&amp;Bonds[[#This Row],[No]],$A$2)</f>
        <v>Engine44</v>
      </c>
      <c r="E45" s="2">
        <f ca="1">E44+(Bonds[[#This Row],[rand]]/1000)</f>
        <v>6.6927499532421469E-2</v>
      </c>
      <c r="F45" s="2" t="str">
        <f ca="1">+_xll._Double_Range(Bonds[[#Headers],[Coupon]]&amp;Bonds[[#This Row],[No]],Bonds[[#This Row],[Rate]])</f>
        <v>Coupon44</v>
      </c>
      <c r="G45" s="5">
        <f t="shared" si="2"/>
        <v>153.39777935796792</v>
      </c>
      <c r="H45" s="5" t="str">
        <f>+_xll._Double(Bonds[[#Headers],[RedA]]&amp;Bonds[[#This Row],[No]],Bonds[[#This Row],[Redemption]])</f>
        <v>RedA44</v>
      </c>
      <c r="I45" s="5">
        <f t="shared" ca="1" si="0"/>
        <v>0.35553225944321809</v>
      </c>
      <c r="J45" s="3">
        <v>39217</v>
      </c>
      <c r="K45" s="3">
        <v>42870</v>
      </c>
      <c r="L4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Bond44</v>
      </c>
      <c r="M45" t="str">
        <f ca="1">+_xll.__FixedRateBond_NPV(Bonds[[#Headers],[NPV]]&amp;Bonds[[#This Row],[No]],Bonds[[#This Row],[Bond]])</f>
        <v>NPV44</v>
      </c>
      <c r="N45" t="str">
        <f ca="1">+_xll.__FixedRateBond_CleanPrice(Bonds[[#Headers],[Clean Price]]&amp;Bonds[[#This Row],[No]],Bonds[[#This Row],[Bond]])</f>
        <v>CleanPrice44</v>
      </c>
      <c r="O45" t="str">
        <f ca="1">+_xll.__FixedRateBond_DirtyPrice(Bonds[[#Headers],[Dirty Price]]&amp;Bonds[[#This Row],[No]],Bonds[[#This Row],[Bond]])</f>
        <v>DirtyPrice44</v>
      </c>
      <c r="P45" t="str">
        <f ca="1">+_xll.__FixedRateBond_Yield(Bonds[[#Headers],[Yield]]&amp;Bonds[[#This Row],[No]],Bonds[[#This Row],[Bond]])</f>
        <v>Yield44</v>
      </c>
      <c r="Q45">
        <f ca="1">+_xll._Value(Bonds[[#This Row],[NPV]])</f>
        <v>164.42078722357667</v>
      </c>
      <c r="R45">
        <f ca="1">+_xll._Value(Bonds[[#This Row],[Clean Price]])</f>
        <v>162.0186489156672</v>
      </c>
      <c r="S45">
        <f ca="1">+_xll._Value(Bonds[[#This Row],[Dirty Price]])</f>
        <v>164.44238526703373</v>
      </c>
      <c r="T45" s="2">
        <f ca="1">+_xll._Value(Bonds[[#This Row],[Yield]])</f>
        <v>3.6539702558517455E-2</v>
      </c>
      <c r="U45" s="6">
        <f>Bonds[[#This Row],[No]]</f>
        <v>44</v>
      </c>
      <c r="V45" s="7">
        <f ca="1">Bonds[[#This Row],[Clean Price value]]/Bonds[[#This Row],[lagv]]</f>
        <v>0.99821405637848803</v>
      </c>
      <c r="W45" s="6" t="str">
        <f ca="1">+_xll._Delay_Double(Bonds[[#Headers],[-lag]]&amp;Bonds[[#This Row],[No]],Bonds[[#This Row],[Clean Price]],4)</f>
        <v>-lag44</v>
      </c>
      <c r="X45" s="6">
        <f ca="1">+_xll._Value(Bonds[[#This Row],[-lag]])</f>
        <v>162.30852278665506</v>
      </c>
    </row>
    <row r="46" spans="3:24" x14ac:dyDescent="0.35">
      <c r="C46">
        <f t="shared" si="1"/>
        <v>45</v>
      </c>
      <c r="D46" t="str">
        <f>+_xll.__BondPricer(Bonds[[#Headers],[Engine]]&amp;Bonds[[#This Row],[No]],$A$2)</f>
        <v>Engine45</v>
      </c>
      <c r="E46" s="2">
        <f ca="1">E45+(Bonds[[#This Row],[rand]]/1000)</f>
        <v>6.7082489398718095E-2</v>
      </c>
      <c r="F46" s="2" t="str">
        <f ca="1">+_xll._Double_Range(Bonds[[#Headers],[Coupon]]&amp;Bonds[[#This Row],[No]],Bonds[[#This Row],[Rate]])</f>
        <v>Coupon45</v>
      </c>
      <c r="G46" s="5">
        <f t="shared" si="2"/>
        <v>154.9317571515476</v>
      </c>
      <c r="H46" s="5" t="str">
        <f>+_xll._Double(Bonds[[#Headers],[RedA]]&amp;Bonds[[#This Row],[No]],Bonds[[#This Row],[Redemption]])</f>
        <v>RedA45</v>
      </c>
      <c r="I46" s="5">
        <f t="shared" ca="1" si="0"/>
        <v>0.15498986629663236</v>
      </c>
      <c r="J46" s="3">
        <v>39217</v>
      </c>
      <c r="K46" s="3">
        <v>42870</v>
      </c>
      <c r="L4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Bond45</v>
      </c>
      <c r="M46" t="str">
        <f ca="1">+_xll.__FixedRateBond_NPV(Bonds[[#Headers],[NPV]]&amp;Bonds[[#This Row],[No]],Bonds[[#This Row],[Bond]])</f>
        <v>NPV45</v>
      </c>
      <c r="N46" t="str">
        <f ca="1">+_xll.__FixedRateBond_CleanPrice(Bonds[[#Headers],[Clean Price]]&amp;Bonds[[#This Row],[No]],Bonds[[#This Row],[Bond]])</f>
        <v>CleanPrice45</v>
      </c>
      <c r="O46" t="str">
        <f ca="1">+_xll.__FixedRateBond_DirtyPrice(Bonds[[#Headers],[Dirty Price]]&amp;Bonds[[#This Row],[No]],Bonds[[#This Row],[Bond]])</f>
        <v>DirtyPrice45</v>
      </c>
      <c r="P46" t="str">
        <f ca="1">+_xll.__FixedRateBond_Yield(Bonds[[#Headers],[Yield]]&amp;Bonds[[#This Row],[No]],Bonds[[#This Row],[Bond]])</f>
        <v>Yield45</v>
      </c>
      <c r="Q46">
        <f ca="1">+_xll._Value(Bonds[[#This Row],[NPV]])</f>
        <v>165.86163276007397</v>
      </c>
      <c r="R46">
        <f ca="1">+_xll._Value(Bonds[[#This Row],[Clean Price]])</f>
        <v>163.44466554991118</v>
      </c>
      <c r="S46">
        <f ca="1">+_xll._Value(Bonds[[#This Row],[Dirty Price]])</f>
        <v>165.88342007062454</v>
      </c>
      <c r="T46" s="2">
        <f ca="1">+_xll._Value(Bonds[[#This Row],[Yield]])</f>
        <v>3.6543006563186646E-2</v>
      </c>
      <c r="U46" s="6">
        <f>Bonds[[#This Row],[No]]</f>
        <v>45</v>
      </c>
      <c r="V46" s="7">
        <f ca="1">Bonds[[#This Row],[Clean Price value]]/Bonds[[#This Row],[lagv]]</f>
        <v>0.9996039426058162</v>
      </c>
      <c r="W46" s="6" t="str">
        <f ca="1">+_xll._Delay_Double(Bonds[[#Headers],[-lag]]&amp;Bonds[[#This Row],[No]],Bonds[[#This Row],[Clean Price]],4)</f>
        <v>-lag45</v>
      </c>
      <c r="X46" s="6">
        <f ca="1">+_xll._Value(Bonds[[#This Row],[-lag]])</f>
        <v>163.50942466656912</v>
      </c>
    </row>
    <row r="47" spans="3:24" x14ac:dyDescent="0.35">
      <c r="C47">
        <f t="shared" si="1"/>
        <v>46</v>
      </c>
      <c r="D47" t="str">
        <f>+_xll.__BondPricer(Bonds[[#Headers],[Engine]]&amp;Bonds[[#This Row],[No]],$A$2)</f>
        <v>Engine46</v>
      </c>
      <c r="E47" s="2">
        <f ca="1">E46+(Bonds[[#This Row],[rand]]/1000)</f>
        <v>6.7726229563879692E-2</v>
      </c>
      <c r="F47" s="2" t="str">
        <f ca="1">+_xll._Double_Range(Bonds[[#Headers],[Coupon]]&amp;Bonds[[#This Row],[No]],Bonds[[#This Row],[Rate]])</f>
        <v>Coupon46</v>
      </c>
      <c r="G47" s="5">
        <f t="shared" si="2"/>
        <v>156.48107472306307</v>
      </c>
      <c r="H47" s="5" t="str">
        <f>+_xll._Double(Bonds[[#Headers],[RedA]]&amp;Bonds[[#This Row],[No]],Bonds[[#This Row],[Redemption]])</f>
        <v>RedA46</v>
      </c>
      <c r="I47" s="5">
        <f t="shared" ca="1" si="0"/>
        <v>0.64374016516159482</v>
      </c>
      <c r="J47" s="3">
        <v>39217</v>
      </c>
      <c r="K47" s="3">
        <v>42870</v>
      </c>
      <c r="L4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Bond46</v>
      </c>
      <c r="M47" t="str">
        <f ca="1">+_xll.__FixedRateBond_NPV(Bonds[[#Headers],[NPV]]&amp;Bonds[[#This Row],[No]],Bonds[[#This Row],[Bond]])</f>
        <v>NPV46</v>
      </c>
      <c r="N47" t="str">
        <f ca="1">+_xll.__FixedRateBond_CleanPrice(Bonds[[#Headers],[Clean Price]]&amp;Bonds[[#This Row],[No]],Bonds[[#This Row],[Bond]])</f>
        <v>CleanPrice46</v>
      </c>
      <c r="O47" t="str">
        <f ca="1">+_xll.__FixedRateBond_DirtyPrice(Bonds[[#Headers],[Dirty Price]]&amp;Bonds[[#This Row],[No]],Bonds[[#This Row],[Bond]])</f>
        <v>DirtyPrice46</v>
      </c>
      <c r="P47" t="str">
        <f ca="1">+_xll.__FixedRateBond_Yield(Bonds[[#Headers],[Yield]]&amp;Bonds[[#This Row],[No]],Bonds[[#This Row],[Bond]])</f>
        <v>Yield46</v>
      </c>
      <c r="Q47">
        <f ca="1">+_xll._Value(Bonds[[#This Row],[NPV]])</f>
        <v>167.5958448641029</v>
      </c>
      <c r="R47">
        <f ca="1">+_xll._Value(Bonds[[#This Row],[Clean Price]])</f>
        <v>165.15129086567092</v>
      </c>
      <c r="S47">
        <f ca="1">+_xll._Value(Bonds[[#This Row],[Dirty Price]])</f>
        <v>167.61785997789551</v>
      </c>
      <c r="T47" s="2">
        <f ca="1">+_xll._Value(Bonds[[#This Row],[Yield]])</f>
        <v>3.6541797780990606E-2</v>
      </c>
      <c r="U47" s="6">
        <f>Bonds[[#This Row],[No]]</f>
        <v>46</v>
      </c>
      <c r="V47" s="7">
        <f ca="1">Bonds[[#This Row],[Clean Price value]]/Bonds[[#This Row],[lagv]]</f>
        <v>0.9996367110732749</v>
      </c>
      <c r="W47" s="6" t="str">
        <f ca="1">+_xll._Delay_Double(Bonds[[#Headers],[-lag]]&amp;Bonds[[#This Row],[No]],Bonds[[#This Row],[Clean Price]],4)</f>
        <v>-lag46</v>
      </c>
      <c r="X47" s="6">
        <f ca="1">+_xll._Value(Bonds[[#This Row],[-lag]])</f>
        <v>165.21131030527457</v>
      </c>
    </row>
    <row r="48" spans="3:24" x14ac:dyDescent="0.35">
      <c r="C48">
        <f t="shared" si="1"/>
        <v>47</v>
      </c>
      <c r="D48" t="str">
        <f>+_xll.__BondPricer(Bonds[[#Headers],[Engine]]&amp;Bonds[[#This Row],[No]],$A$2)</f>
        <v>Engine47</v>
      </c>
      <c r="E48" s="2">
        <f ca="1">E47+(Bonds[[#This Row],[rand]]/1000)</f>
        <v>6.7793221856122035E-2</v>
      </c>
      <c r="F48" s="2" t="str">
        <f ca="1">+_xll._Double_Range(Bonds[[#Headers],[Coupon]]&amp;Bonds[[#This Row],[No]],Bonds[[#This Row],[Rate]])</f>
        <v>Coupon47</v>
      </c>
      <c r="G48" s="5">
        <f t="shared" si="2"/>
        <v>158.04588547029371</v>
      </c>
      <c r="H48" s="5" t="str">
        <f>+_xll._Double(Bonds[[#Headers],[RedA]]&amp;Bonds[[#This Row],[No]],Bonds[[#This Row],[Redemption]])</f>
        <v>RedA47</v>
      </c>
      <c r="I48" s="5">
        <f t="shared" ca="1" si="0"/>
        <v>6.6992292242346818E-2</v>
      </c>
      <c r="J48" s="3">
        <v>39217</v>
      </c>
      <c r="K48" s="3">
        <v>42870</v>
      </c>
      <c r="L4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Bond47</v>
      </c>
      <c r="M48" t="str">
        <f ca="1">+_xll.__FixedRateBond_NPV(Bonds[[#Headers],[NPV]]&amp;Bonds[[#This Row],[No]],Bonds[[#This Row],[Bond]])</f>
        <v>NPV47</v>
      </c>
      <c r="N48" t="str">
        <f ca="1">+_xll.__FixedRateBond_CleanPrice(Bonds[[#Headers],[Clean Price]]&amp;Bonds[[#This Row],[No]],Bonds[[#This Row],[Bond]])</f>
        <v>CleanPrice47</v>
      </c>
      <c r="O48" t="str">
        <f ca="1">+_xll.__FixedRateBond_DirtyPrice(Bonds[[#Headers],[Dirty Price]]&amp;Bonds[[#This Row],[No]],Bonds[[#This Row],[Bond]])</f>
        <v>DirtyPrice47</v>
      </c>
      <c r="P48" t="str">
        <f ca="1">+_xll.__FixedRateBond_Yield(Bonds[[#Headers],[Yield]]&amp;Bonds[[#This Row],[No]],Bonds[[#This Row],[Bond]])</f>
        <v>Yield47</v>
      </c>
      <c r="Q48">
        <f ca="1">+_xll._Value(Bonds[[#This Row],[NPV]])</f>
        <v>168.8348842317784</v>
      </c>
      <c r="R48">
        <f ca="1">+_xll._Value(Bonds[[#This Row],[Clean Price]])</f>
        <v>166.38563451704309</v>
      </c>
      <c r="S48">
        <f ca="1">+_xll._Value(Bonds[[#This Row],[Dirty Price]])</f>
        <v>168.85706210373897</v>
      </c>
      <c r="T48" s="2">
        <f ca="1">+_xll._Value(Bonds[[#This Row],[Yield]])</f>
        <v>3.6548776483535772E-2</v>
      </c>
      <c r="U48" s="6">
        <f>Bonds[[#This Row],[No]]</f>
        <v>47</v>
      </c>
      <c r="V48" s="7">
        <f ca="1">Bonds[[#This Row],[Clean Price value]]/Bonds[[#This Row],[lagv]]</f>
        <v>0.99864814073222818</v>
      </c>
      <c r="W48" s="6" t="str">
        <f ca="1">+_xll._Delay_Double(Bonds[[#Headers],[-lag]]&amp;Bonds[[#This Row],[No]],Bonds[[#This Row],[Clean Price]],4)</f>
        <v>-lag47</v>
      </c>
      <c r="X48" s="6">
        <f ca="1">+_xll._Value(Bonds[[#This Row],[-lag]])</f>
        <v>166.61086896436407</v>
      </c>
    </row>
    <row r="49" spans="3:24" x14ac:dyDescent="0.35">
      <c r="C49">
        <f t="shared" si="1"/>
        <v>48</v>
      </c>
      <c r="D49" t="str">
        <f>+_xll.__BondPricer(Bonds[[#Headers],[Engine]]&amp;Bonds[[#This Row],[No]],$A$2)</f>
        <v>Engine48</v>
      </c>
      <c r="E49" s="2">
        <f ca="1">E48+(Bonds[[#This Row],[rand]]/1000)</f>
        <v>6.8652643217015641E-2</v>
      </c>
      <c r="F49" s="2" t="str">
        <f ca="1">+_xll._Double_Range(Bonds[[#Headers],[Coupon]]&amp;Bonds[[#This Row],[No]],Bonds[[#This Row],[Rate]])</f>
        <v>Coupon48</v>
      </c>
      <c r="G49" s="5">
        <f t="shared" si="2"/>
        <v>159.62634432499664</v>
      </c>
      <c r="H49" s="5" t="str">
        <f>+_xll._Double(Bonds[[#Headers],[RedA]]&amp;Bonds[[#This Row],[No]],Bonds[[#This Row],[Redemption]])</f>
        <v>RedA48</v>
      </c>
      <c r="I49" s="5">
        <f t="shared" ca="1" si="0"/>
        <v>0.85942136089360743</v>
      </c>
      <c r="J49" s="3">
        <v>39217</v>
      </c>
      <c r="K49" s="3">
        <v>42870</v>
      </c>
      <c r="L4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Bond48</v>
      </c>
      <c r="M49" t="str">
        <f ca="1">+_xll.__FixedRateBond_NPV(Bonds[[#Headers],[NPV]]&amp;Bonds[[#This Row],[No]],Bonds[[#This Row],[Bond]])</f>
        <v>NPV48</v>
      </c>
      <c r="N49" t="str">
        <f ca="1">+_xll.__FixedRateBond_CleanPrice(Bonds[[#Headers],[Clean Price]]&amp;Bonds[[#This Row],[No]],Bonds[[#This Row],[Bond]])</f>
        <v>CleanPrice48</v>
      </c>
      <c r="O49" t="str">
        <f ca="1">+_xll.__FixedRateBond_DirtyPrice(Bonds[[#Headers],[Dirty Price]]&amp;Bonds[[#This Row],[No]],Bonds[[#This Row],[Bond]])</f>
        <v>DirtyPrice48</v>
      </c>
      <c r="P49" t="str">
        <f ca="1">+_xll.__FixedRateBond_Yield(Bonds[[#Headers],[Yield]]&amp;Bonds[[#This Row],[No]],Bonds[[#This Row],[Bond]])</f>
        <v>Yield48</v>
      </c>
      <c r="Q49">
        <f ca="1">+_xll._Value(Bonds[[#This Row],[NPV]])</f>
        <v>170.0849282246262</v>
      </c>
      <c r="R49">
        <f ca="1">+_xll._Value(Bonds[[#This Row],[Clean Price]])</f>
        <v>167.63099847659026</v>
      </c>
      <c r="S49">
        <f ca="1">+_xll._Value(Bonds[[#This Row],[Dirty Price]])</f>
        <v>170.10727030030418</v>
      </c>
      <c r="T49" s="2">
        <f ca="1">+_xll._Value(Bonds[[#This Row],[Yield]])</f>
        <v>3.6555739068984995E-2</v>
      </c>
      <c r="U49" s="6">
        <f>Bonds[[#This Row],[No]]</f>
        <v>48</v>
      </c>
      <c r="V49" s="7">
        <f ca="1">Bonds[[#This Row],[Clean Price value]]/Bonds[[#This Row],[lagv]]</f>
        <v>0.99797879756884877</v>
      </c>
      <c r="W49" s="6" t="str">
        <f ca="1">+_xll._Delay_Double(Bonds[[#Headers],[-lag]]&amp;Bonds[[#This Row],[No]],Bonds[[#This Row],[Clean Price]],4)</f>
        <v>-lag48</v>
      </c>
      <c r="X49" s="6">
        <f ca="1">+_xll._Value(Bonds[[#This Row],[-lag]])</f>
        <v>167.97050086129281</v>
      </c>
    </row>
    <row r="50" spans="3:24" x14ac:dyDescent="0.35">
      <c r="C50">
        <f t="shared" si="1"/>
        <v>49</v>
      </c>
      <c r="D50" t="str">
        <f>+_xll.__BondPricer(Bonds[[#Headers],[Engine]]&amp;Bonds[[#This Row],[No]],$A$2)</f>
        <v>Engine49</v>
      </c>
      <c r="E50" s="2">
        <f ca="1">E49+(Bonds[[#This Row],[rand]]/1000)</f>
        <v>6.8877128663754922E-2</v>
      </c>
      <c r="F50" s="2" t="str">
        <f ca="1">+_xll._Double_Range(Bonds[[#Headers],[Coupon]]&amp;Bonds[[#This Row],[No]],Bonds[[#This Row],[Rate]])</f>
        <v>Coupon49</v>
      </c>
      <c r="G50" s="5">
        <f t="shared" si="2"/>
        <v>161.2226077682466</v>
      </c>
      <c r="H50" s="5" t="str">
        <f>+_xll._Double(Bonds[[#Headers],[RedA]]&amp;Bonds[[#This Row],[No]],Bonds[[#This Row],[Redemption]])</f>
        <v>RedA49</v>
      </c>
      <c r="I50" s="5">
        <f t="shared" ca="1" si="0"/>
        <v>0.22448544673927406</v>
      </c>
      <c r="J50" s="3">
        <v>39217</v>
      </c>
      <c r="K50" s="3">
        <v>42870</v>
      </c>
      <c r="L5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Bond49</v>
      </c>
      <c r="M50" t="str">
        <f ca="1">+_xll.__FixedRateBond_NPV(Bonds[[#Headers],[NPV]]&amp;Bonds[[#This Row],[No]],Bonds[[#This Row],[Bond]])</f>
        <v>NPV49</v>
      </c>
      <c r="N50" t="str">
        <f ca="1">+_xll.__FixedRateBond_CleanPrice(Bonds[[#Headers],[Clean Price]]&amp;Bonds[[#This Row],[No]],Bonds[[#This Row],[Bond]])</f>
        <v>CleanPrice49</v>
      </c>
      <c r="O50" t="str">
        <f ca="1">+_xll.__FixedRateBond_DirtyPrice(Bonds[[#Headers],[Dirty Price]]&amp;Bonds[[#This Row],[No]],Bonds[[#This Row],[Bond]])</f>
        <v>DirtyPrice49</v>
      </c>
      <c r="P50" t="str">
        <f ca="1">+_xll.__FixedRateBond_Yield(Bonds[[#Headers],[Yield]]&amp;Bonds[[#This Row],[No]],Bonds[[#This Row],[Bond]])</f>
        <v>Yield49</v>
      </c>
      <c r="Q50">
        <f ca="1">+_xll._Value(Bonds[[#This Row],[NPV]])</f>
        <v>171.78280909092967</v>
      </c>
      <c r="R50">
        <f ca="1">+_xll._Value(Bonds[[#This Row],[Clean Price]])</f>
        <v>169.30447422515979</v>
      </c>
      <c r="S50">
        <f ca="1">+_xll._Value(Bonds[[#This Row],[Dirty Price]])</f>
        <v>171.80537419743823</v>
      </c>
      <c r="T50" s="2">
        <f ca="1">+_xll._Value(Bonds[[#This Row],[Yield]])</f>
        <v>3.655578742027283E-2</v>
      </c>
      <c r="U50" s="6">
        <f>Bonds[[#This Row],[No]]</f>
        <v>49</v>
      </c>
      <c r="V50" s="7">
        <f ca="1">Bonds[[#This Row],[Clean Price value]]/Bonds[[#This Row],[lagv]]</f>
        <v>0.99936710406228602</v>
      </c>
      <c r="W50" s="6" t="str">
        <f ca="1">+_xll._Delay_Double(Bonds[[#Headers],[-lag]]&amp;Bonds[[#This Row],[No]],Bonds[[#This Row],[Clean Price]],4)</f>
        <v>-lag49</v>
      </c>
      <c r="X50" s="6">
        <f ca="1">+_xll._Value(Bonds[[#This Row],[-lag]])</f>
        <v>169.4116941982191</v>
      </c>
    </row>
    <row r="51" spans="3:24" x14ac:dyDescent="0.35">
      <c r="C51">
        <f t="shared" si="1"/>
        <v>50</v>
      </c>
      <c r="D51" t="str">
        <f>+_xll.__BondPricer(Bonds[[#Headers],[Engine]]&amp;Bonds[[#This Row],[No]],$A$2)</f>
        <v>Engine50</v>
      </c>
      <c r="E51" s="2">
        <f ca="1">E50+(Bonds[[#This Row],[rand]]/1000)</f>
        <v>6.8996015386574225E-2</v>
      </c>
      <c r="F51" s="2" t="str">
        <f ca="1">+_xll._Double_Range(Bonds[[#Headers],[Coupon]]&amp;Bonds[[#This Row],[No]],Bonds[[#This Row],[Rate]])</f>
        <v>Coupon50</v>
      </c>
      <c r="G51" s="5">
        <f t="shared" si="2"/>
        <v>162.83483384592907</v>
      </c>
      <c r="H51" s="5" t="str">
        <f>+_xll._Double(Bonds[[#Headers],[RedA]]&amp;Bonds[[#This Row],[No]],Bonds[[#This Row],[Redemption]])</f>
        <v>RedA50</v>
      </c>
      <c r="I51" s="5">
        <f t="shared" ca="1" si="0"/>
        <v>0.11888672281930657</v>
      </c>
      <c r="J51" s="3">
        <v>39217</v>
      </c>
      <c r="K51" s="3">
        <v>42870</v>
      </c>
      <c r="L5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Bond50</v>
      </c>
      <c r="M51" t="str">
        <f ca="1">+_xll.__FixedRateBond_NPV(Bonds[[#Headers],[NPV]]&amp;Bonds[[#This Row],[No]],Bonds[[#This Row],[Bond]])</f>
        <v>NPV50</v>
      </c>
      <c r="N51" t="str">
        <f ca="1">+_xll.__FixedRateBond_CleanPrice(Bonds[[#Headers],[Clean Price]]&amp;Bonds[[#This Row],[No]],Bonds[[#This Row],[Bond]])</f>
        <v>CleanPrice50</v>
      </c>
      <c r="O51" t="str">
        <f ca="1">+_xll.__FixedRateBond_DirtyPrice(Bonds[[#Headers],[Dirty Price]]&amp;Bonds[[#This Row],[No]],Bonds[[#This Row],[Bond]])</f>
        <v>DirtyPrice50</v>
      </c>
      <c r="P51" t="str">
        <f ca="1">+_xll.__FixedRateBond_Yield(Bonds[[#Headers],[Yield]]&amp;Bonds[[#This Row],[No]],Bonds[[#This Row],[Bond]])</f>
        <v>Yield50</v>
      </c>
      <c r="Q51">
        <f ca="1">+_xll._Value(Bonds[[#This Row],[NPV]])</f>
        <v>173.43309794774262</v>
      </c>
      <c r="R51">
        <f ca="1">+_xll._Value(Bonds[[#This Row],[Clean Price]])</f>
        <v>170.93303267383212</v>
      </c>
      <c r="S51">
        <f ca="1">+_xll._Value(Bonds[[#This Row],[Dirty Price]])</f>
        <v>173.45587983347386</v>
      </c>
      <c r="T51" s="2">
        <f ca="1">+_xll._Value(Bonds[[#This Row],[Yield]])</f>
        <v>3.6556835031509409E-2</v>
      </c>
      <c r="U51" s="6">
        <f>Bonds[[#This Row],[No]]</f>
        <v>50</v>
      </c>
      <c r="V51" s="7">
        <f ca="1">Bonds[[#This Row],[Clean Price value]]/Bonds[[#This Row],[lagv]]</f>
        <v>1.0011259618726949</v>
      </c>
      <c r="W51" s="6" t="str">
        <f ca="1">+_xll._Delay_Double(Bonds[[#Headers],[-lag]]&amp;Bonds[[#This Row],[No]],Bonds[[#This Row],[Clean Price]],4)</f>
        <v>-lag50</v>
      </c>
      <c r="X51" s="6">
        <f ca="1">+_xll._Value(Bonds[[#This Row],[-lag]])</f>
        <v>170.74078505974086</v>
      </c>
    </row>
    <row r="52" spans="3:24" x14ac:dyDescent="0.35">
      <c r="C52">
        <f t="shared" si="1"/>
        <v>51</v>
      </c>
      <c r="D52" t="str">
        <f>+_xll.__BondPricer(Bonds[[#Headers],[Engine]]&amp;Bonds[[#This Row],[No]],$A$2)</f>
        <v>Engine51</v>
      </c>
      <c r="E52" s="2">
        <f ca="1">E51+(Bonds[[#This Row],[rand]]/1000)</f>
        <v>6.9510011814113634E-2</v>
      </c>
      <c r="F52" s="2" t="str">
        <f ca="1">+_xll._Double_Range(Bonds[[#Headers],[Coupon]]&amp;Bonds[[#This Row],[No]],Bonds[[#This Row],[Rate]])</f>
        <v>Coupon51</v>
      </c>
      <c r="G52" s="5">
        <f t="shared" si="2"/>
        <v>164.46318218438836</v>
      </c>
      <c r="H52" s="5" t="str">
        <f>+_xll._Double(Bonds[[#Headers],[RedA]]&amp;Bonds[[#This Row],[No]],Bonds[[#This Row],[Redemption]])</f>
        <v>RedA51</v>
      </c>
      <c r="I52" s="5">
        <f t="shared" ca="1" si="0"/>
        <v>0.51399642753941466</v>
      </c>
      <c r="J52" s="3">
        <v>39217</v>
      </c>
      <c r="K52" s="3">
        <v>42870</v>
      </c>
      <c r="L5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Bond51</v>
      </c>
      <c r="M52" t="str">
        <f ca="1">+_xll.__FixedRateBond_NPV(Bonds[[#Headers],[NPV]]&amp;Bonds[[#This Row],[No]],Bonds[[#This Row],[Bond]])</f>
        <v>NPV51</v>
      </c>
      <c r="N52" t="str">
        <f ca="1">+_xll.__FixedRateBond_CleanPrice(Bonds[[#Headers],[Clean Price]]&amp;Bonds[[#This Row],[No]],Bonds[[#This Row],[Bond]])</f>
        <v>CleanPrice51</v>
      </c>
      <c r="O52" t="str">
        <f ca="1">+_xll.__FixedRateBond_DirtyPrice(Bonds[[#Headers],[Dirty Price]]&amp;Bonds[[#This Row],[No]],Bonds[[#This Row],[Bond]])</f>
        <v>DirtyPrice51</v>
      </c>
      <c r="P52" t="str">
        <f ca="1">+_xll.__FixedRateBond_Yield(Bonds[[#Headers],[Yield]]&amp;Bonds[[#This Row],[No]],Bonds[[#This Row],[Bond]])</f>
        <v>Yield51</v>
      </c>
      <c r="Q52">
        <f ca="1">+_xll._Value(Bonds[[#This Row],[NPV]])</f>
        <v>175.33460153960357</v>
      </c>
      <c r="R52">
        <f ca="1">+_xll._Value(Bonds[[#This Row],[Clean Price]])</f>
        <v>172.8019789971807</v>
      </c>
      <c r="S52">
        <f ca="1">+_xll._Value(Bonds[[#This Row],[Dirty Price]])</f>
        <v>175.3576332037108</v>
      </c>
      <c r="T52" s="2">
        <f ca="1">+_xll._Value(Bonds[[#This Row],[Yield]])</f>
        <v>3.6554256296157848E-2</v>
      </c>
      <c r="U52" s="6">
        <f>Bonds[[#This Row],[No]]</f>
        <v>51</v>
      </c>
      <c r="V52" s="7">
        <f ca="1">Bonds[[#This Row],[Clean Price value]]/Bonds[[#This Row],[lagv]]</f>
        <v>1.001134579864442</v>
      </c>
      <c r="W52" s="6" t="str">
        <f ca="1">+_xll._Delay_Double(Bonds[[#Headers],[-lag]]&amp;Bonds[[#This Row],[No]],Bonds[[#This Row],[Clean Price]],4)</f>
        <v>-lag51</v>
      </c>
      <c r="X52" s="6">
        <f ca="1">+_xll._Value(Bonds[[#This Row],[-lag]])</f>
        <v>172.6061435422387</v>
      </c>
    </row>
    <row r="53" spans="3:24" x14ac:dyDescent="0.35">
      <c r="C53">
        <f t="shared" si="1"/>
        <v>52</v>
      </c>
      <c r="D53" t="str">
        <f>+_xll.__BondPricer(Bonds[[#Headers],[Engine]]&amp;Bonds[[#This Row],[No]],$A$2)</f>
        <v>Engine52</v>
      </c>
      <c r="E53" s="2">
        <f ca="1">E52+(Bonds[[#This Row],[rand]]/1000)</f>
        <v>7.0464109763499941E-2</v>
      </c>
      <c r="F53" s="2" t="str">
        <f ca="1">+_xll._Double_Range(Bonds[[#Headers],[Coupon]]&amp;Bonds[[#This Row],[No]],Bonds[[#This Row],[Rate]])</f>
        <v>Coupon52</v>
      </c>
      <c r="G53" s="5">
        <f t="shared" si="2"/>
        <v>166.10781400623225</v>
      </c>
      <c r="H53" s="5" t="str">
        <f>+_xll._Double(Bonds[[#Headers],[RedA]]&amp;Bonds[[#This Row],[No]],Bonds[[#This Row],[Redemption]])</f>
        <v>RedA52</v>
      </c>
      <c r="I53" s="5">
        <f t="shared" ca="1" si="0"/>
        <v>0.95409794938630488</v>
      </c>
      <c r="J53" s="3">
        <v>39217</v>
      </c>
      <c r="K53" s="3">
        <v>42870</v>
      </c>
      <c r="L5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Bond52</v>
      </c>
      <c r="M53" t="str">
        <f ca="1">+_xll.__FixedRateBond_NPV(Bonds[[#Headers],[NPV]]&amp;Bonds[[#This Row],[No]],Bonds[[#This Row],[Bond]])</f>
        <v>NPV52</v>
      </c>
      <c r="N53" t="str">
        <f ca="1">+_xll.__FixedRateBond_CleanPrice(Bonds[[#Headers],[Clean Price]]&amp;Bonds[[#This Row],[No]],Bonds[[#This Row],[Bond]])</f>
        <v>CleanPrice52</v>
      </c>
      <c r="O53" t="str">
        <f ca="1">+_xll.__FixedRateBond_DirtyPrice(Bonds[[#Headers],[Dirty Price]]&amp;Bonds[[#This Row],[No]],Bonds[[#This Row],[Bond]])</f>
        <v>DirtyPrice52</v>
      </c>
      <c r="P53" t="str">
        <f ca="1">+_xll.__FixedRateBond_Yield(Bonds[[#Headers],[Yield]]&amp;Bonds[[#This Row],[No]],Bonds[[#This Row],[Bond]])</f>
        <v>Yield52</v>
      </c>
      <c r="Q53">
        <f ca="1">+_xll._Value(Bonds[[#This Row],[NPV]])</f>
        <v>177.13723435375644</v>
      </c>
      <c r="R53">
        <f ca="1">+_xll._Value(Bonds[[#This Row],[Clean Price]])</f>
        <v>174.57705770063794</v>
      </c>
      <c r="S53">
        <f ca="1">+_xll._Value(Bonds[[#This Row],[Dirty Price]])</f>
        <v>177.16050280873731</v>
      </c>
      <c r="T53" s="2">
        <f ca="1">+_xll._Value(Bonds[[#This Row],[Yield]])</f>
        <v>3.6553514909744275E-2</v>
      </c>
      <c r="U53" s="6">
        <f>Bonds[[#This Row],[No]]</f>
        <v>52</v>
      </c>
      <c r="V53" s="7">
        <f ca="1">Bonds[[#This Row],[Clean Price value]]/Bonds[[#This Row],[lagv]]</f>
        <v>1.00137822785984</v>
      </c>
      <c r="W53" s="6" t="str">
        <f ca="1">+_xll._Delay_Double(Bonds[[#Headers],[-lag]]&amp;Bonds[[#This Row],[No]],Bonds[[#This Row],[Clean Price]],4)</f>
        <v>-lag52</v>
      </c>
      <c r="X53" s="6">
        <f ca="1">+_xll._Value(Bonds[[#This Row],[-lag]])</f>
        <v>174.33678189084114</v>
      </c>
    </row>
    <row r="54" spans="3:24" x14ac:dyDescent="0.35">
      <c r="C54">
        <f t="shared" si="1"/>
        <v>53</v>
      </c>
      <c r="D54" t="str">
        <f>+_xll.__BondPricer(Bonds[[#Headers],[Engine]]&amp;Bonds[[#This Row],[No]],$A$2)</f>
        <v>Engine53</v>
      </c>
      <c r="E54" s="2">
        <f ca="1">E53+(Bonds[[#This Row],[rand]]/1000)</f>
        <v>7.0858004321195822E-2</v>
      </c>
      <c r="F54" s="2" t="str">
        <f ca="1">+_xll._Double_Range(Bonds[[#Headers],[Coupon]]&amp;Bonds[[#This Row],[No]],Bonds[[#This Row],[Rate]])</f>
        <v>Coupon53</v>
      </c>
      <c r="G54" s="5">
        <f t="shared" si="2"/>
        <v>167.76889214629458</v>
      </c>
      <c r="H54" s="5" t="str">
        <f>+_xll._Double(Bonds[[#Headers],[RedA]]&amp;Bonds[[#This Row],[No]],Bonds[[#This Row],[Redemption]])</f>
        <v>RedA53</v>
      </c>
      <c r="I54" s="5">
        <f t="shared" ca="1" si="0"/>
        <v>0.39389455769588466</v>
      </c>
      <c r="J54" s="3">
        <v>39217</v>
      </c>
      <c r="K54" s="3">
        <v>42870</v>
      </c>
      <c r="L5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Bond53</v>
      </c>
      <c r="M54" t="str">
        <f ca="1">+_xll.__FixedRateBond_NPV(Bonds[[#Headers],[NPV]]&amp;Bonds[[#This Row],[No]],Bonds[[#This Row],[Bond]])</f>
        <v>NPV53</v>
      </c>
      <c r="N54" t="str">
        <f ca="1">+_xll.__FixedRateBond_CleanPrice(Bonds[[#Headers],[Clean Price]]&amp;Bonds[[#This Row],[No]],Bonds[[#This Row],[Bond]])</f>
        <v>CleanPrice53</v>
      </c>
      <c r="O54" t="str">
        <f ca="1">+_xll.__FixedRateBond_DirtyPrice(Bonds[[#Headers],[Dirty Price]]&amp;Bonds[[#This Row],[No]],Bonds[[#This Row],[Bond]])</f>
        <v>DirtyPrice53</v>
      </c>
      <c r="P54" t="str">
        <f ca="1">+_xll.__FixedRateBond_Yield(Bonds[[#Headers],[Yield]]&amp;Bonds[[#This Row],[No]],Bonds[[#This Row],[Bond]])</f>
        <v>Yield53</v>
      </c>
      <c r="Q54">
        <f ca="1">+_xll._Value(Bonds[[#This Row],[NPV]])</f>
        <v>178.75312626210351</v>
      </c>
      <c r="R54">
        <f ca="1">+_xll._Value(Bonds[[#This Row],[Clean Price]])</f>
        <v>176.17437594288396</v>
      </c>
      <c r="S54">
        <f ca="1">+_xll._Value(Bonds[[#This Row],[Dirty Price]])</f>
        <v>178.77660697798063</v>
      </c>
      <c r="T54" s="2">
        <f ca="1">+_xll._Value(Bonds[[#This Row],[Yield]])</f>
        <v>3.655586800575257E-2</v>
      </c>
      <c r="U54" s="6">
        <f>Bonds[[#This Row],[No]]</f>
        <v>53</v>
      </c>
      <c r="V54" s="7">
        <f ca="1">Bonds[[#This Row],[Clean Price value]]/Bonds[[#This Row],[lagv]]</f>
        <v>1.0013471271956891</v>
      </c>
      <c r="W54" s="6" t="str">
        <f ca="1">+_xll._Delay_Double(Bonds[[#Headers],[-lag]]&amp;Bonds[[#This Row],[No]],Bonds[[#This Row],[Clean Price]],4)</f>
        <v>-lag53</v>
      </c>
      <c r="X54" s="6">
        <f ca="1">+_xll._Value(Bonds[[#This Row],[-lag]])</f>
        <v>175.93736593249838</v>
      </c>
    </row>
    <row r="55" spans="3:24" x14ac:dyDescent="0.35">
      <c r="C55">
        <f t="shared" si="1"/>
        <v>54</v>
      </c>
      <c r="D55" t="str">
        <f>+_xll.__BondPricer(Bonds[[#Headers],[Engine]]&amp;Bonds[[#This Row],[No]],$A$2)</f>
        <v>Engine54</v>
      </c>
      <c r="E55" s="2">
        <f ca="1">E54+(Bonds[[#This Row],[rand]]/1000)</f>
        <v>7.1165772719167936E-2</v>
      </c>
      <c r="F55" s="2" t="str">
        <f ca="1">+_xll._Double_Range(Bonds[[#Headers],[Coupon]]&amp;Bonds[[#This Row],[No]],Bonds[[#This Row],[Rate]])</f>
        <v>Coupon54</v>
      </c>
      <c r="G55" s="5">
        <f t="shared" si="2"/>
        <v>169.44658106775753</v>
      </c>
      <c r="H55" s="5" t="str">
        <f>+_xll._Double(Bonds[[#Headers],[RedA]]&amp;Bonds[[#This Row],[No]],Bonds[[#This Row],[Redemption]])</f>
        <v>RedA54</v>
      </c>
      <c r="I55" s="5">
        <f t="shared" ca="1" si="0"/>
        <v>0.30776839797210909</v>
      </c>
      <c r="J55" s="3">
        <v>39217</v>
      </c>
      <c r="K55" s="3">
        <v>42870</v>
      </c>
      <c r="L5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Bond54</v>
      </c>
      <c r="M55" t="str">
        <f ca="1">+_xll.__FixedRateBond_NPV(Bonds[[#Headers],[NPV]]&amp;Bonds[[#This Row],[No]],Bonds[[#This Row],[Bond]])</f>
        <v>NPV54</v>
      </c>
      <c r="N55" t="str">
        <f ca="1">+_xll.__FixedRateBond_CleanPrice(Bonds[[#Headers],[Clean Price]]&amp;Bonds[[#This Row],[No]],Bonds[[#This Row],[Bond]])</f>
        <v>CleanPrice54</v>
      </c>
      <c r="O55" t="str">
        <f ca="1">+_xll.__FixedRateBond_DirtyPrice(Bonds[[#Headers],[Dirty Price]]&amp;Bonds[[#This Row],[No]],Bonds[[#This Row],[Bond]])</f>
        <v>DirtyPrice54</v>
      </c>
      <c r="P55" t="str">
        <f ca="1">+_xll.__FixedRateBond_Yield(Bonds[[#Headers],[Yield]]&amp;Bonds[[#This Row],[No]],Bonds[[#This Row],[Bond]])</f>
        <v>Yield54</v>
      </c>
      <c r="Q55">
        <f ca="1">+_xll._Value(Bonds[[#This Row],[NPV]])</f>
        <v>180.42375073259092</v>
      </c>
      <c r="R55">
        <f ca="1">+_xll._Value(Bonds[[#This Row],[Clean Price]])</f>
        <v>177.82449738648691</v>
      </c>
      <c r="S55">
        <f ca="1">+_xll._Value(Bonds[[#This Row],[Dirty Price]])</f>
        <v>180.4474508989434</v>
      </c>
      <c r="T55" s="2">
        <f ca="1">+_xll._Value(Bonds[[#This Row],[Yield]])</f>
        <v>3.6557608086272293E-2</v>
      </c>
      <c r="U55" s="6">
        <f>Bonds[[#This Row],[No]]</f>
        <v>54</v>
      </c>
      <c r="V55" s="7">
        <f ca="1">Bonds[[#This Row],[Clean Price value]]/Bonds[[#This Row],[lagv]]</f>
        <v>1.003045122456647</v>
      </c>
      <c r="W55" s="6" t="str">
        <f ca="1">+_xll._Delay_Double(Bonds[[#Headers],[-lag]]&amp;Bonds[[#This Row],[No]],Bonds[[#This Row],[Clean Price]],4)</f>
        <v>-lag54</v>
      </c>
      <c r="X55" s="6">
        <f ca="1">+_xll._Value(Bonds[[#This Row],[-lag]])</f>
        <v>177.28464393601868</v>
      </c>
    </row>
    <row r="56" spans="3:24" x14ac:dyDescent="0.35">
      <c r="C56">
        <f t="shared" si="1"/>
        <v>55</v>
      </c>
      <c r="D56" t="str">
        <f>+_xll.__BondPricer(Bonds[[#Headers],[Engine]]&amp;Bonds[[#This Row],[No]],$A$2)</f>
        <v>Engine55</v>
      </c>
      <c r="E56" s="2">
        <f ca="1">E55+(Bonds[[#This Row],[rand]]/1000)</f>
        <v>7.1606116083259841E-2</v>
      </c>
      <c r="F56" s="2" t="str">
        <f ca="1">+_xll._Double_Range(Bonds[[#Headers],[Coupon]]&amp;Bonds[[#This Row],[No]],Bonds[[#This Row],[Rate]])</f>
        <v>Coupon55</v>
      </c>
      <c r="G56" s="5">
        <f t="shared" si="2"/>
        <v>171.14104687843511</v>
      </c>
      <c r="H56" s="5" t="str">
        <f>+_xll._Double(Bonds[[#Headers],[RedA]]&amp;Bonds[[#This Row],[No]],Bonds[[#This Row],[Redemption]])</f>
        <v>RedA55</v>
      </c>
      <c r="I56" s="5">
        <f t="shared" ca="1" si="0"/>
        <v>0.44034336409189911</v>
      </c>
      <c r="J56" s="3">
        <v>39217</v>
      </c>
      <c r="K56" s="3">
        <v>42870</v>
      </c>
      <c r="L5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Bond55</v>
      </c>
      <c r="M56" t="str">
        <f ca="1">+_xll.__FixedRateBond_NPV(Bonds[[#Headers],[NPV]]&amp;Bonds[[#This Row],[No]],Bonds[[#This Row],[Bond]])</f>
        <v>NPV55</v>
      </c>
      <c r="N56" t="str">
        <f ca="1">+_xll.__FixedRateBond_CleanPrice(Bonds[[#Headers],[Clean Price]]&amp;Bonds[[#This Row],[No]],Bonds[[#This Row],[Bond]])</f>
        <v>CleanPrice55</v>
      </c>
      <c r="O56" t="str">
        <f ca="1">+_xll.__FixedRateBond_DirtyPrice(Bonds[[#Headers],[Dirty Price]]&amp;Bonds[[#This Row],[No]],Bonds[[#This Row],[Bond]])</f>
        <v>DirtyPrice55</v>
      </c>
      <c r="P56" t="str">
        <f ca="1">+_xll.__FixedRateBond_Yield(Bonds[[#Headers],[Yield]]&amp;Bonds[[#This Row],[No]],Bonds[[#This Row],[Bond]])</f>
        <v>Yield55</v>
      </c>
      <c r="Q56">
        <f ca="1">+_xll._Value(Bonds[[#This Row],[NPV]])</f>
        <v>181.8379946584067</v>
      </c>
      <c r="R56">
        <f ca="1">+_xll._Value(Bonds[[#This Row],[Clean Price]])</f>
        <v>179.23037745382311</v>
      </c>
      <c r="S56">
        <f ca="1">+_xll._Value(Bonds[[#This Row],[Dirty Price]])</f>
        <v>181.86188059750896</v>
      </c>
      <c r="T56" s="2">
        <f ca="1">+_xll._Value(Bonds[[#This Row],[Yield]])</f>
        <v>3.6563410806655892E-2</v>
      </c>
      <c r="U56" s="6">
        <f>Bonds[[#This Row],[No]]</f>
        <v>55</v>
      </c>
      <c r="V56" s="7">
        <f ca="1">Bonds[[#This Row],[Clean Price value]]/Bonds[[#This Row],[lagv]]</f>
        <v>1.0019437539255471</v>
      </c>
      <c r="W56" s="6" t="str">
        <f ca="1">+_xll._Delay_Double(Bonds[[#Headers],[-lag]]&amp;Bonds[[#This Row],[No]],Bonds[[#This Row],[Clean Price]],4)</f>
        <v>-lag55</v>
      </c>
      <c r="X56" s="6">
        <f ca="1">+_xll._Value(Bonds[[#This Row],[-lag]])</f>
        <v>178.88267355488844</v>
      </c>
    </row>
    <row r="57" spans="3:24" x14ac:dyDescent="0.35">
      <c r="C57">
        <f t="shared" si="1"/>
        <v>56</v>
      </c>
      <c r="D57" t="str">
        <f>+_xll.__BondPricer(Bonds[[#Headers],[Engine]]&amp;Bonds[[#This Row],[No]],$A$2)</f>
        <v>Engine56</v>
      </c>
      <c r="E57" s="2">
        <f ca="1">E56+(Bonds[[#This Row],[rand]]/1000)</f>
        <v>7.2193503183937607E-2</v>
      </c>
      <c r="F57" s="2" t="str">
        <f ca="1">+_xll._Double_Range(Bonds[[#Headers],[Coupon]]&amp;Bonds[[#This Row],[No]],Bonds[[#This Row],[Rate]])</f>
        <v>Coupon56</v>
      </c>
      <c r="G57" s="5">
        <f t="shared" si="2"/>
        <v>172.85245734721946</v>
      </c>
      <c r="H57" s="5" t="str">
        <f>+_xll._Double(Bonds[[#Headers],[RedA]]&amp;Bonds[[#This Row],[No]],Bonds[[#This Row],[Redemption]])</f>
        <v>RedA56</v>
      </c>
      <c r="I57" s="5">
        <f t="shared" ca="1" si="0"/>
        <v>0.58738710067777278</v>
      </c>
      <c r="J57" s="3">
        <v>39217</v>
      </c>
      <c r="K57" s="3">
        <v>42870</v>
      </c>
      <c r="L5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Bond56</v>
      </c>
      <c r="M57" t="str">
        <f ca="1">+_xll.__FixedRateBond_NPV(Bonds[[#Headers],[NPV]]&amp;Bonds[[#This Row],[No]],Bonds[[#This Row],[Bond]])</f>
        <v>NPV56</v>
      </c>
      <c r="N57" t="str">
        <f ca="1">+_xll.__FixedRateBond_CleanPrice(Bonds[[#Headers],[Clean Price]]&amp;Bonds[[#This Row],[No]],Bonds[[#This Row],[Bond]])</f>
        <v>CleanPrice56</v>
      </c>
      <c r="O57" t="str">
        <f ca="1">+_xll.__FixedRateBond_DirtyPrice(Bonds[[#Headers],[Dirty Price]]&amp;Bonds[[#This Row],[No]],Bonds[[#This Row],[Bond]])</f>
        <v>DirtyPrice56</v>
      </c>
      <c r="P57" t="str">
        <f ca="1">+_xll.__FixedRateBond_Yield(Bonds[[#Headers],[Yield]]&amp;Bonds[[#This Row],[No]],Bonds[[#This Row],[Bond]])</f>
        <v>Yield56</v>
      </c>
      <c r="Q57">
        <f ca="1">+_xll._Value(Bonds[[#This Row],[NPV]])</f>
        <v>183.40077636235077</v>
      </c>
      <c r="R57">
        <f ca="1">+_xll._Value(Bonds[[#This Row],[Clean Price]])</f>
        <v>180.7786366588046</v>
      </c>
      <c r="S57">
        <f ca="1">+_xll._Value(Bonds[[#This Row],[Dirty Price]])</f>
        <v>183.42486758588041</v>
      </c>
      <c r="T57" s="2">
        <f ca="1">+_xll._Value(Bonds[[#This Row],[Yield]])</f>
        <v>3.656718220710755E-2</v>
      </c>
      <c r="U57" s="6">
        <f>Bonds[[#This Row],[No]]</f>
        <v>56</v>
      </c>
      <c r="V57" s="7">
        <f ca="1">Bonds[[#This Row],[Clean Price value]]/Bonds[[#This Row],[lagv]]</f>
        <v>1.001629917056778</v>
      </c>
      <c r="W57" s="6" t="str">
        <f ca="1">+_xll._Delay_Double(Bonds[[#Headers],[-lag]]&amp;Bonds[[#This Row],[No]],Bonds[[#This Row],[Clean Price]],4)</f>
        <v>-lag56</v>
      </c>
      <c r="X57" s="6">
        <f ca="1">+_xll._Value(Bonds[[#This Row],[-lag]])</f>
        <v>180.48446195577949</v>
      </c>
    </row>
    <row r="58" spans="3:24" x14ac:dyDescent="0.35">
      <c r="C58">
        <f t="shared" si="1"/>
        <v>57</v>
      </c>
      <c r="D58" t="str">
        <f>+_xll.__BondPricer(Bonds[[#Headers],[Engine]]&amp;Bonds[[#This Row],[No]],$A$2)</f>
        <v>Engine57</v>
      </c>
      <c r="E58" s="2">
        <f ca="1">E57+(Bonds[[#This Row],[rand]]/1000)</f>
        <v>7.2589430230364307E-2</v>
      </c>
      <c r="F58" s="2" t="str">
        <f ca="1">+_xll._Double_Range(Bonds[[#Headers],[Coupon]]&amp;Bonds[[#This Row],[No]],Bonds[[#This Row],[Rate]])</f>
        <v>Coupon57</v>
      </c>
      <c r="G58" s="5">
        <f t="shared" si="2"/>
        <v>174.58098192069164</v>
      </c>
      <c r="H58" s="5" t="str">
        <f>+_xll._Double(Bonds[[#Headers],[RedA]]&amp;Bonds[[#This Row],[No]],Bonds[[#This Row],[Redemption]])</f>
        <v>RedA57</v>
      </c>
      <c r="I58" s="5">
        <f t="shared" ca="1" si="0"/>
        <v>0.39592704642670029</v>
      </c>
      <c r="J58" s="3">
        <v>39217</v>
      </c>
      <c r="K58" s="3">
        <v>42870</v>
      </c>
      <c r="L5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Bond57</v>
      </c>
      <c r="M58" t="str">
        <f ca="1">+_xll.__FixedRateBond_NPV(Bonds[[#Headers],[NPV]]&amp;Bonds[[#This Row],[No]],Bonds[[#This Row],[Bond]])</f>
        <v>NPV57</v>
      </c>
      <c r="N58" t="str">
        <f ca="1">+_xll.__FixedRateBond_CleanPrice(Bonds[[#Headers],[Clean Price]]&amp;Bonds[[#This Row],[No]],Bonds[[#This Row],[Bond]])</f>
        <v>CleanPrice57</v>
      </c>
      <c r="O58" t="str">
        <f ca="1">+_xll.__FixedRateBond_DirtyPrice(Bonds[[#Headers],[Dirty Price]]&amp;Bonds[[#This Row],[No]],Bonds[[#This Row],[Bond]])</f>
        <v>DirtyPrice57</v>
      </c>
      <c r="P58" t="str">
        <f ca="1">+_xll.__FixedRateBond_Yield(Bonds[[#Headers],[Yield]]&amp;Bonds[[#This Row],[No]],Bonds[[#This Row],[Bond]])</f>
        <v>Yield57</v>
      </c>
      <c r="Q58">
        <f ca="1">+_xll._Value(Bonds[[#This Row],[NPV]])</f>
        <v>185.3123944371755</v>
      </c>
      <c r="R58">
        <f ca="1">+_xll._Value(Bonds[[#This Row],[Clean Price]])</f>
        <v>182.66052515846931</v>
      </c>
      <c r="S58">
        <f ca="1">+_xll._Value(Bonds[[#This Row],[Dirty Price]])</f>
        <v>185.33673676770294</v>
      </c>
      <c r="T58" s="2">
        <f ca="1">+_xll._Value(Bonds[[#This Row],[Yield]])</f>
        <v>3.6566054839574813E-2</v>
      </c>
      <c r="U58" s="6">
        <f>Bonds[[#This Row],[No]]</f>
        <v>57</v>
      </c>
      <c r="V58" s="7">
        <f ca="1">Bonds[[#This Row],[Clean Price value]]/Bonds[[#This Row],[lagv]]</f>
        <v>1.0037228721390601</v>
      </c>
      <c r="W58" s="6" t="str">
        <f ca="1">+_xll._Delay_Double(Bonds[[#Headers],[-lag]]&amp;Bonds[[#This Row],[No]],Bonds[[#This Row],[Clean Price]],4)</f>
        <v>-lag57</v>
      </c>
      <c r="X58" s="6">
        <f ca="1">+_xll._Value(Bonds[[#This Row],[-lag]])</f>
        <v>181.9830256225971</v>
      </c>
    </row>
    <row r="59" spans="3:24" x14ac:dyDescent="0.35">
      <c r="C59">
        <f t="shared" si="1"/>
        <v>58</v>
      </c>
      <c r="D59" t="str">
        <f>+_xll.__BondPricer(Bonds[[#Headers],[Engine]]&amp;Bonds[[#This Row],[No]],$A$2)</f>
        <v>Engine58</v>
      </c>
      <c r="E59" s="2">
        <f ca="1">E58+(Bonds[[#This Row],[rand]]/1000)</f>
        <v>7.283936215762328E-2</v>
      </c>
      <c r="F59" s="2" t="str">
        <f ca="1">+_xll._Double_Range(Bonds[[#Headers],[Coupon]]&amp;Bonds[[#This Row],[No]],Bonds[[#This Row],[Rate]])</f>
        <v>Coupon58</v>
      </c>
      <c r="G59" s="5">
        <f t="shared" si="2"/>
        <v>176.32679173989857</v>
      </c>
      <c r="H59" s="5" t="str">
        <f>+_xll._Double(Bonds[[#Headers],[RedA]]&amp;Bonds[[#This Row],[No]],Bonds[[#This Row],[Redemption]])</f>
        <v>RedA58</v>
      </c>
      <c r="I59" s="5">
        <f t="shared" ca="1" si="0"/>
        <v>0.24993192725897129</v>
      </c>
      <c r="J59" s="3">
        <v>39217</v>
      </c>
      <c r="K59" s="3">
        <v>42870</v>
      </c>
      <c r="L5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Bond58</v>
      </c>
      <c r="M59" t="str">
        <f ca="1">+_xll.__FixedRateBond_NPV(Bonds[[#Headers],[NPV]]&amp;Bonds[[#This Row],[No]],Bonds[[#This Row],[Bond]])</f>
        <v>NPV58</v>
      </c>
      <c r="N59" t="str">
        <f ca="1">+_xll.__FixedRateBond_CleanPrice(Bonds[[#Headers],[Clean Price]]&amp;Bonds[[#This Row],[No]],Bonds[[#This Row],[Bond]])</f>
        <v>CleanPrice58</v>
      </c>
      <c r="O59" t="str">
        <f ca="1">+_xll.__FixedRateBond_DirtyPrice(Bonds[[#Headers],[Dirty Price]]&amp;Bonds[[#This Row],[No]],Bonds[[#This Row],[Bond]])</f>
        <v>DirtyPrice58</v>
      </c>
      <c r="P59" t="str">
        <f ca="1">+_xll.__FixedRateBond_Yield(Bonds[[#Headers],[Yield]]&amp;Bonds[[#This Row],[No]],Bonds[[#This Row],[Bond]])</f>
        <v>Yield58</v>
      </c>
      <c r="Q59">
        <f ca="1">+_xll._Value(Bonds[[#This Row],[NPV]])</f>
        <v>187.21152756914927</v>
      </c>
      <c r="R59">
        <f ca="1">+_xll._Value(Bonds[[#This Row],[Clean Price]])</f>
        <v>184.53105986851983</v>
      </c>
      <c r="S59">
        <f ca="1">+_xll._Value(Bonds[[#This Row],[Dirty Price]])</f>
        <v>187.23611936667302</v>
      </c>
      <c r="T59" s="2">
        <f ca="1">+_xll._Value(Bonds[[#This Row],[Yield]])</f>
        <v>3.6565377092361462E-2</v>
      </c>
      <c r="U59" s="6">
        <f>Bonds[[#This Row],[No]]</f>
        <v>58</v>
      </c>
      <c r="V59" s="7">
        <f ca="1">Bonds[[#This Row],[Clean Price value]]/Bonds[[#This Row],[lagv]]</f>
        <v>1.0052461887132562</v>
      </c>
      <c r="W59" s="6" t="str">
        <f ca="1">+_xll._Delay_Double(Bonds[[#Headers],[-lag]]&amp;Bonds[[#This Row],[No]],Bonds[[#This Row],[Clean Price]],4)</f>
        <v>-lag58</v>
      </c>
      <c r="X59" s="6">
        <f ca="1">+_xll._Value(Bonds[[#This Row],[-lag]])</f>
        <v>183.56802735529379</v>
      </c>
    </row>
    <row r="60" spans="3:24" x14ac:dyDescent="0.35">
      <c r="C60">
        <f t="shared" si="1"/>
        <v>59</v>
      </c>
      <c r="D60" t="str">
        <f>+_xll.__BondPricer(Bonds[[#Headers],[Engine]]&amp;Bonds[[#This Row],[No]],$A$2)</f>
        <v>Engine59</v>
      </c>
      <c r="E60" s="2">
        <f ca="1">E59+(Bonds[[#This Row],[rand]]/1000)</f>
        <v>7.3714729524579567E-2</v>
      </c>
      <c r="F60" s="2" t="str">
        <f ca="1">+_xll._Double_Range(Bonds[[#Headers],[Coupon]]&amp;Bonds[[#This Row],[No]],Bonds[[#This Row],[Rate]])</f>
        <v>Coupon59</v>
      </c>
      <c r="G60" s="5">
        <f t="shared" si="2"/>
        <v>178.09005965729756</v>
      </c>
      <c r="H60" s="5" t="str">
        <f>+_xll._Double(Bonds[[#Headers],[RedA]]&amp;Bonds[[#This Row],[No]],Bonds[[#This Row],[Redemption]])</f>
        <v>RedA59</v>
      </c>
      <c r="I60" s="5">
        <f t="shared" ca="1" si="0"/>
        <v>0.87536736695628847</v>
      </c>
      <c r="J60" s="3">
        <v>39217</v>
      </c>
      <c r="K60" s="3">
        <v>42870</v>
      </c>
      <c r="L6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Bond59</v>
      </c>
      <c r="M60" t="str">
        <f ca="1">+_xll.__FixedRateBond_NPV(Bonds[[#Headers],[NPV]]&amp;Bonds[[#This Row],[No]],Bonds[[#This Row],[Bond]])</f>
        <v>NPV59</v>
      </c>
      <c r="N60" t="str">
        <f ca="1">+_xll.__FixedRateBond_CleanPrice(Bonds[[#Headers],[Clean Price]]&amp;Bonds[[#This Row],[No]],Bonds[[#This Row],[Bond]])</f>
        <v>CleanPrice59</v>
      </c>
      <c r="O60" t="str">
        <f ca="1">+_xll.__FixedRateBond_DirtyPrice(Bonds[[#Headers],[Dirty Price]]&amp;Bonds[[#This Row],[No]],Bonds[[#This Row],[Bond]])</f>
        <v>DirtyPrice59</v>
      </c>
      <c r="P60" t="str">
        <f ca="1">+_xll.__FixedRateBond_Yield(Bonds[[#Headers],[Yield]]&amp;Bonds[[#This Row],[No]],Bonds[[#This Row],[Bond]])</f>
        <v>Yield59</v>
      </c>
      <c r="Q60">
        <f ca="1">+_xll._Value(Bonds[[#This Row],[NPV]])</f>
        <v>188.90898419648619</v>
      </c>
      <c r="R60">
        <f ca="1">+_xll._Value(Bonds[[#This Row],[Clean Price]])</f>
        <v>186.20960682197494</v>
      </c>
      <c r="S60">
        <f ca="1">+_xll._Value(Bonds[[#This Row],[Dirty Price]])</f>
        <v>188.93379896911316</v>
      </c>
      <c r="T60" s="2">
        <f ca="1">+_xll._Value(Bonds[[#This Row],[Yield]])</f>
        <v>3.6567876766275514E-2</v>
      </c>
      <c r="U60" s="6">
        <f>Bonds[[#This Row],[No]]</f>
        <v>59</v>
      </c>
      <c r="V60" s="7">
        <f ca="1">Bonds[[#This Row],[Clean Price value]]/Bonds[[#This Row],[lagv]]</f>
        <v>1.005103692902362</v>
      </c>
      <c r="W60" s="6" t="str">
        <f ca="1">+_xll._Delay_Double(Bonds[[#Headers],[-lag]]&amp;Bonds[[#This Row],[No]],Bonds[[#This Row],[Clean Price]],4)</f>
        <v>-lag59</v>
      </c>
      <c r="X60" s="6">
        <f ca="1">+_xll._Value(Bonds[[#This Row],[-lag]])</f>
        <v>185.26407587287989</v>
      </c>
    </row>
    <row r="61" spans="3:24" x14ac:dyDescent="0.35">
      <c r="C61">
        <f t="shared" si="1"/>
        <v>60</v>
      </c>
      <c r="D61" t="str">
        <f>+_xll.__BondPricer(Bonds[[#Headers],[Engine]]&amp;Bonds[[#This Row],[No]],$A$2)</f>
        <v>Engine60</v>
      </c>
      <c r="E61" s="2">
        <f ca="1">E60+(Bonds[[#This Row],[rand]]/1000)</f>
        <v>7.4699955525303036E-2</v>
      </c>
      <c r="F61" s="2" t="str">
        <f ca="1">+_xll._Double_Range(Bonds[[#Headers],[Coupon]]&amp;Bonds[[#This Row],[No]],Bonds[[#This Row],[Rate]])</f>
        <v>Coupon60</v>
      </c>
      <c r="G61" s="5">
        <f t="shared" si="2"/>
        <v>179.87096025387055</v>
      </c>
      <c r="H61" s="5" t="str">
        <f>+_xll._Double(Bonds[[#Headers],[RedA]]&amp;Bonds[[#This Row],[No]],Bonds[[#This Row],[Redemption]])</f>
        <v>RedA60</v>
      </c>
      <c r="I61" s="5">
        <f t="shared" ca="1" si="0"/>
        <v>0.98522600072347555</v>
      </c>
      <c r="J61" s="3">
        <v>39217</v>
      </c>
      <c r="K61" s="3">
        <v>42870</v>
      </c>
      <c r="L6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Bond60</v>
      </c>
      <c r="M61" t="str">
        <f ca="1">+_xll.__FixedRateBond_NPV(Bonds[[#Headers],[NPV]]&amp;Bonds[[#This Row],[No]],Bonds[[#This Row],[Bond]])</f>
        <v>NPV60</v>
      </c>
      <c r="N61" t="str">
        <f ca="1">+_xll.__FixedRateBond_CleanPrice(Bonds[[#Headers],[Clean Price]]&amp;Bonds[[#This Row],[No]],Bonds[[#This Row],[Bond]])</f>
        <v>CleanPrice60</v>
      </c>
      <c r="O61" t="str">
        <f ca="1">+_xll.__FixedRateBond_DirtyPrice(Bonds[[#Headers],[Dirty Price]]&amp;Bonds[[#This Row],[No]],Bonds[[#This Row],[Bond]])</f>
        <v>DirtyPrice60</v>
      </c>
      <c r="P61" t="str">
        <f ca="1">+_xll.__FixedRateBond_Yield(Bonds[[#Headers],[Yield]]&amp;Bonds[[#This Row],[No]],Bonds[[#This Row],[Bond]])</f>
        <v>Yield60</v>
      </c>
      <c r="Q61">
        <f ca="1">+_xll._Value(Bonds[[#This Row],[NPV]])</f>
        <v>190.37588895448039</v>
      </c>
      <c r="R61">
        <f ca="1">+_xll._Value(Bonds[[#This Row],[Clean Price]])</f>
        <v>187.66860161677945</v>
      </c>
      <c r="S61">
        <f ca="1">+_xll._Value(Bonds[[#This Row],[Dirty Price]])</f>
        <v>190.40089641729728</v>
      </c>
      <c r="T61" s="2">
        <f ca="1">+_xll._Value(Bonds[[#This Row],[Yield]])</f>
        <v>3.6573886919021616E-2</v>
      </c>
      <c r="U61" s="6">
        <f>Bonds[[#This Row],[No]]</f>
        <v>60</v>
      </c>
      <c r="V61" s="7">
        <f ca="1">Bonds[[#This Row],[Clean Price value]]/Bonds[[#This Row],[lagv]]</f>
        <v>1.0059195463662527</v>
      </c>
      <c r="W61" s="6" t="str">
        <f ca="1">+_xll._Delay_Double(Bonds[[#Headers],[-lag]]&amp;Bonds[[#This Row],[No]],Bonds[[#This Row],[Clean Price]],4)</f>
        <v>-lag60</v>
      </c>
      <c r="X61" s="6">
        <f ca="1">+_xll._Value(Bonds[[#This Row],[-lag]])</f>
        <v>186.5642260305078</v>
      </c>
    </row>
    <row r="62" spans="3:24" x14ac:dyDescent="0.35">
      <c r="C62">
        <f t="shared" si="1"/>
        <v>61</v>
      </c>
      <c r="D62" t="str">
        <f>+_xll.__BondPricer(Bonds[[#Headers],[Engine]]&amp;Bonds[[#This Row],[No]],$A$2)</f>
        <v>Engine61</v>
      </c>
      <c r="E62" s="2">
        <f ca="1">E61+(Bonds[[#This Row],[rand]]/1000)</f>
        <v>7.5160250485792446E-2</v>
      </c>
      <c r="F62" s="2" t="str">
        <f ca="1">+_xll._Double_Range(Bonds[[#Headers],[Coupon]]&amp;Bonds[[#This Row],[No]],Bonds[[#This Row],[Rate]])</f>
        <v>Coupon61</v>
      </c>
      <c r="G62" s="5">
        <f t="shared" si="2"/>
        <v>181.66966985640926</v>
      </c>
      <c r="H62" s="5" t="str">
        <f>+_xll._Double(Bonds[[#Headers],[RedA]]&amp;Bonds[[#This Row],[No]],Bonds[[#This Row],[Redemption]])</f>
        <v>RedA61</v>
      </c>
      <c r="I62" s="5">
        <f t="shared" ca="1" si="0"/>
        <v>0.46029496048941365</v>
      </c>
      <c r="J62" s="3">
        <v>39217</v>
      </c>
      <c r="K62" s="3">
        <v>42870</v>
      </c>
      <c r="L6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Bond61</v>
      </c>
      <c r="M62" t="str">
        <f ca="1">+_xll.__FixedRateBond_NPV(Bonds[[#Headers],[NPV]]&amp;Bonds[[#This Row],[No]],Bonds[[#This Row],[Bond]])</f>
        <v>NPV61</v>
      </c>
      <c r="N62" t="str">
        <f ca="1">+_xll.__FixedRateBond_CleanPrice(Bonds[[#Headers],[Clean Price]]&amp;Bonds[[#This Row],[No]],Bonds[[#This Row],[Bond]])</f>
        <v>CleanPrice61</v>
      </c>
      <c r="O62" t="str">
        <f ca="1">+_xll.__FixedRateBond_DirtyPrice(Bonds[[#Headers],[Dirty Price]]&amp;Bonds[[#This Row],[No]],Bonds[[#This Row],[Bond]])</f>
        <v>DirtyPrice61</v>
      </c>
      <c r="P62" t="str">
        <f ca="1">+_xll.__FixedRateBond_Yield(Bonds[[#Headers],[Yield]]&amp;Bonds[[#This Row],[No]],Bonds[[#This Row],[Bond]])</f>
        <v>Yield61</v>
      </c>
      <c r="Q62">
        <f ca="1">+_xll._Value(Bonds[[#This Row],[NPV]])</f>
        <v>191.97024064641369</v>
      </c>
      <c r="R62">
        <f ca="1">+_xll._Value(Bonds[[#This Row],[Clean Price]])</f>
        <v>189.24986640634197</v>
      </c>
      <c r="S62">
        <f ca="1">+_xll._Value(Bonds[[#This Row],[Dirty Price]])</f>
        <v>191.99545754063948</v>
      </c>
      <c r="T62" s="2">
        <f ca="1">+_xll._Value(Bonds[[#This Row],[Yield]])</f>
        <v>3.6578238534927386E-2</v>
      </c>
      <c r="U62" s="6">
        <f>Bonds[[#This Row],[No]]</f>
        <v>61</v>
      </c>
      <c r="V62" s="7">
        <f ca="1">Bonds[[#This Row],[Clean Price value]]/Bonds[[#This Row],[lagv]]</f>
        <v>1.0065542807991195</v>
      </c>
      <c r="W62" s="6" t="str">
        <f ca="1">+_xll._Delay_Double(Bonds[[#Headers],[-lag]]&amp;Bonds[[#This Row],[No]],Bonds[[#This Row],[Clean Price]],4)</f>
        <v>-lag61</v>
      </c>
      <c r="X62" s="6">
        <f ca="1">+_xll._Value(Bonds[[#This Row],[-lag]])</f>
        <v>188.01754661069396</v>
      </c>
    </row>
    <row r="63" spans="3:24" x14ac:dyDescent="0.35">
      <c r="C63">
        <f t="shared" si="1"/>
        <v>62</v>
      </c>
      <c r="D63" t="str">
        <f>+_xll.__BondPricer(Bonds[[#Headers],[Engine]]&amp;Bonds[[#This Row],[No]],$A$2)</f>
        <v>Engine62</v>
      </c>
      <c r="E63" s="2">
        <f ca="1">E62+(Bonds[[#This Row],[rand]]/1000)</f>
        <v>7.5686092477664613E-2</v>
      </c>
      <c r="F63" s="2" t="str">
        <f ca="1">+_xll._Double_Range(Bonds[[#Headers],[Coupon]]&amp;Bonds[[#This Row],[No]],Bonds[[#This Row],[Rate]])</f>
        <v>Coupon62</v>
      </c>
      <c r="G63" s="5">
        <f t="shared" si="2"/>
        <v>183.48636655497336</v>
      </c>
      <c r="H63" s="5" t="str">
        <f>+_xll._Double(Bonds[[#Headers],[RedA]]&amp;Bonds[[#This Row],[No]],Bonds[[#This Row],[Redemption]])</f>
        <v>RedA62</v>
      </c>
      <c r="I63" s="5">
        <f t="shared" ca="1" si="0"/>
        <v>0.52584199187216274</v>
      </c>
      <c r="J63" s="3">
        <v>39217</v>
      </c>
      <c r="K63" s="3">
        <v>42870</v>
      </c>
      <c r="L6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Bond62</v>
      </c>
      <c r="M63" t="str">
        <f ca="1">+_xll.__FixedRateBond_NPV(Bonds[[#Headers],[NPV]]&amp;Bonds[[#This Row],[No]],Bonds[[#This Row],[Bond]])</f>
        <v>NPV62</v>
      </c>
      <c r="N63" t="str">
        <f ca="1">+_xll.__FixedRateBond_CleanPrice(Bonds[[#Headers],[Clean Price]]&amp;Bonds[[#This Row],[No]],Bonds[[#This Row],[Bond]])</f>
        <v>CleanPrice62</v>
      </c>
      <c r="O63" t="str">
        <f ca="1">+_xll.__FixedRateBond_DirtyPrice(Bonds[[#Headers],[Dirty Price]]&amp;Bonds[[#This Row],[No]],Bonds[[#This Row],[Bond]])</f>
        <v>DirtyPrice62</v>
      </c>
      <c r="P63" t="str">
        <f ca="1">+_xll.__FixedRateBond_Yield(Bonds[[#Headers],[Yield]]&amp;Bonds[[#This Row],[No]],Bonds[[#This Row],[Bond]])</f>
        <v>Yield62</v>
      </c>
      <c r="Q63">
        <f ca="1">+_xll._Value(Bonds[[#This Row],[NPV]])</f>
        <v>193.85878471901233</v>
      </c>
      <c r="R63">
        <f ca="1">+_xll._Value(Bonds[[#This Row],[Clean Price]])</f>
        <v>191.11261517033654</v>
      </c>
      <c r="S63">
        <f ca="1">+_xll._Value(Bonds[[#This Row],[Dirty Price]])</f>
        <v>193.88424968927302</v>
      </c>
      <c r="T63" s="2">
        <f ca="1">+_xll._Value(Bonds[[#This Row],[Yield]])</f>
        <v>3.6578673696517953E-2</v>
      </c>
      <c r="U63" s="6">
        <f>Bonds[[#This Row],[No]]</f>
        <v>62</v>
      </c>
      <c r="V63" s="7">
        <f ca="1">Bonds[[#This Row],[Clean Price value]]/Bonds[[#This Row],[lagv]]</f>
        <v>1.008237332930602</v>
      </c>
      <c r="W63" s="6" t="str">
        <f ca="1">+_xll._Delay_Double(Bonds[[#Headers],[-lag]]&amp;Bonds[[#This Row],[No]],Bonds[[#This Row],[Clean Price]],4)</f>
        <v>-lag62</v>
      </c>
      <c r="X63" s="6">
        <f ca="1">+_xll._Value(Bonds[[#This Row],[-lag]])</f>
        <v>189.55121867471158</v>
      </c>
    </row>
    <row r="64" spans="3:24" x14ac:dyDescent="0.35">
      <c r="C64">
        <f t="shared" si="1"/>
        <v>63</v>
      </c>
      <c r="D64" t="str">
        <f>+_xll.__BondPricer(Bonds[[#Headers],[Engine]]&amp;Bonds[[#This Row],[No]],$A$2)</f>
        <v>Engine63</v>
      </c>
      <c r="E64" s="2">
        <f ca="1">E63+(Bonds[[#This Row],[rand]]/1000)</f>
        <v>7.5882623267485877E-2</v>
      </c>
      <c r="F64" s="2" t="str">
        <f ca="1">+_xll._Double_Range(Bonds[[#Headers],[Coupon]]&amp;Bonds[[#This Row],[No]],Bonds[[#This Row],[Rate]])</f>
        <v>Coupon63</v>
      </c>
      <c r="G64" s="5">
        <f t="shared" si="2"/>
        <v>185.32123022052309</v>
      </c>
      <c r="H64" s="5" t="str">
        <f>+_xll._Double(Bonds[[#Headers],[RedA]]&amp;Bonds[[#This Row],[No]],Bonds[[#This Row],[Redemption]])</f>
        <v>RedA63</v>
      </c>
      <c r="I64" s="5">
        <f t="shared" ca="1" si="0"/>
        <v>0.19653078982126526</v>
      </c>
      <c r="J64" s="3">
        <v>39217</v>
      </c>
      <c r="K64" s="3">
        <v>42870</v>
      </c>
      <c r="L6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Bond63</v>
      </c>
      <c r="M64" t="str">
        <f ca="1">+_xll.__FixedRateBond_NPV(Bonds[[#Headers],[NPV]]&amp;Bonds[[#This Row],[No]],Bonds[[#This Row],[Bond]])</f>
        <v>NPV63</v>
      </c>
      <c r="N64" t="str">
        <f ca="1">+_xll.__FixedRateBond_CleanPrice(Bonds[[#Headers],[Clean Price]]&amp;Bonds[[#This Row],[No]],Bonds[[#This Row],[Bond]])</f>
        <v>CleanPrice63</v>
      </c>
      <c r="O64" t="str">
        <f ca="1">+_xll.__FixedRateBond_DirtyPrice(Bonds[[#Headers],[Dirty Price]]&amp;Bonds[[#This Row],[No]],Bonds[[#This Row],[Bond]])</f>
        <v>DirtyPrice63</v>
      </c>
      <c r="P64" t="str">
        <f ca="1">+_xll.__FixedRateBond_Yield(Bonds[[#Headers],[Yield]]&amp;Bonds[[#This Row],[No]],Bonds[[#This Row],[Bond]])</f>
        <v>Yield63</v>
      </c>
      <c r="Q64">
        <f ca="1">+_xll._Value(Bonds[[#This Row],[NPV]])</f>
        <v>195.80008600030902</v>
      </c>
      <c r="R64">
        <f ca="1">+_xll._Value(Bonds[[#This Row],[Clean Price]])</f>
        <v>193.02633210221006</v>
      </c>
      <c r="S64">
        <f ca="1">+_xll._Value(Bonds[[#This Row],[Dirty Price]])</f>
        <v>195.82580597670454</v>
      </c>
      <c r="T64" s="2">
        <f ca="1">+_xll._Value(Bonds[[#This Row],[Yield]])</f>
        <v>3.6578641462326061E-2</v>
      </c>
      <c r="U64" s="6">
        <f>Bonds[[#This Row],[No]]</f>
        <v>63</v>
      </c>
      <c r="V64" s="7">
        <f ca="1">Bonds[[#This Row],[Clean Price value]]/Bonds[[#This Row],[lagv]]</f>
        <v>1.007692035232852</v>
      </c>
      <c r="W64" s="6" t="str">
        <f ca="1">+_xll._Delay_Double(Bonds[[#Headers],[-lag]]&amp;Bonds[[#This Row],[No]],Bonds[[#This Row],[Clean Price]],4)</f>
        <v>-lag63</v>
      </c>
      <c r="X64" s="6">
        <f ca="1">+_xll._Value(Bonds[[#This Row],[-lag]])</f>
        <v>191.55290044304715</v>
      </c>
    </row>
    <row r="65" spans="3:24" x14ac:dyDescent="0.35">
      <c r="C65">
        <f t="shared" si="1"/>
        <v>64</v>
      </c>
      <c r="D65" t="str">
        <f>+_xll.__BondPricer(Bonds[[#Headers],[Engine]]&amp;Bonds[[#This Row],[No]],$A$2)</f>
        <v>Engine64</v>
      </c>
      <c r="E65" s="2">
        <f ca="1">E64+(Bonds[[#This Row],[rand]]/1000)</f>
        <v>7.6541757700673743E-2</v>
      </c>
      <c r="F65" s="2" t="str">
        <f ca="1">+_xll._Double_Range(Bonds[[#Headers],[Coupon]]&amp;Bonds[[#This Row],[No]],Bonds[[#This Row],[Rate]])</f>
        <v>Coupon64</v>
      </c>
      <c r="G65" s="5">
        <f t="shared" si="2"/>
        <v>187.17444252272833</v>
      </c>
      <c r="H65" s="5" t="str">
        <f>+_xll._Double(Bonds[[#Headers],[RedA]]&amp;Bonds[[#This Row],[No]],Bonds[[#This Row],[Redemption]])</f>
        <v>RedA64</v>
      </c>
      <c r="I65" s="5">
        <f t="shared" ca="1" si="0"/>
        <v>0.65913443318786524</v>
      </c>
      <c r="J65" s="3">
        <v>39217</v>
      </c>
      <c r="K65" s="3">
        <v>42870</v>
      </c>
      <c r="L6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Bond64</v>
      </c>
      <c r="M65" t="str">
        <f ca="1">+_xll.__FixedRateBond_NPV(Bonds[[#Headers],[NPV]]&amp;Bonds[[#This Row],[No]],Bonds[[#This Row],[Bond]])</f>
        <v>NPV64</v>
      </c>
      <c r="N65" t="str">
        <f ca="1">+_xll.__FixedRateBond_CleanPrice(Bonds[[#Headers],[Clean Price]]&amp;Bonds[[#This Row],[No]],Bonds[[#This Row],[Bond]])</f>
        <v>CleanPrice64</v>
      </c>
      <c r="O65" t="str">
        <f ca="1">+_xll.__FixedRateBond_DirtyPrice(Bonds[[#Headers],[Dirty Price]]&amp;Bonds[[#This Row],[No]],Bonds[[#This Row],[Bond]])</f>
        <v>DirtyPrice64</v>
      </c>
      <c r="P65" t="str">
        <f ca="1">+_xll.__FixedRateBond_Yield(Bonds[[#Headers],[Yield]]&amp;Bonds[[#This Row],[No]],Bonds[[#This Row],[Bond]])</f>
        <v>Yield64</v>
      </c>
      <c r="Q65">
        <f ca="1">+_xll._Value(Bonds[[#This Row],[NPV]])</f>
        <v>197.69446075929278</v>
      </c>
      <c r="R65">
        <f ca="1">+_xll._Value(Bonds[[#This Row],[Clean Price]])</f>
        <v>194.89584537943119</v>
      </c>
      <c r="S65">
        <f ca="1">+_xll._Value(Bonds[[#This Row],[Dirty Price]])</f>
        <v>197.72042957763256</v>
      </c>
      <c r="T65" s="2">
        <f ca="1">+_xll._Value(Bonds[[#This Row],[Yield]])</f>
        <v>3.657951178550721E-2</v>
      </c>
      <c r="U65" s="6">
        <f>Bonds[[#This Row],[No]]</f>
        <v>64</v>
      </c>
      <c r="V65" s="7">
        <f ca="1">Bonds[[#This Row],[Clean Price value]]/Bonds[[#This Row],[lagv]]</f>
        <v>1.0102706600428297</v>
      </c>
      <c r="W65" s="6" t="str">
        <f ca="1">+_xll._Delay_Double(Bonds[[#Headers],[-lag]]&amp;Bonds[[#This Row],[No]],Bonds[[#This Row],[Clean Price]],4)</f>
        <v>-lag64</v>
      </c>
      <c r="X65" s="6">
        <f ca="1">+_xll._Value(Bonds[[#This Row],[-lag]])</f>
        <v>192.91448627357812</v>
      </c>
    </row>
    <row r="66" spans="3:24" x14ac:dyDescent="0.35">
      <c r="C66">
        <f t="shared" si="1"/>
        <v>65</v>
      </c>
      <c r="D66" t="str">
        <f>+_xll.__BondPricer(Bonds[[#Headers],[Engine]]&amp;Bonds[[#This Row],[No]],$A$2)</f>
        <v>Engine65</v>
      </c>
      <c r="E66" s="2">
        <f ca="1">E65+(Bonds[[#This Row],[rand]]/1000)</f>
        <v>7.7300456369209805E-2</v>
      </c>
      <c r="F66" s="2" t="str">
        <f ca="1">+_xll._Double_Range(Bonds[[#Headers],[Coupon]]&amp;Bonds[[#This Row],[No]],Bonds[[#This Row],[Rate]])</f>
        <v>Coupon65</v>
      </c>
      <c r="G66" s="5">
        <f t="shared" si="2"/>
        <v>189.04618694795562</v>
      </c>
      <c r="H66" s="5" t="str">
        <f>+_xll._Double(Bonds[[#Headers],[RedA]]&amp;Bonds[[#This Row],[No]],Bonds[[#This Row],[Redemption]])</f>
        <v>RedA65</v>
      </c>
      <c r="I66" s="5">
        <f t="shared" ref="I66:I101" ca="1" si="3">RAND()</f>
        <v>0.75869866853605639</v>
      </c>
      <c r="J66" s="3">
        <v>39217</v>
      </c>
      <c r="K66" s="3">
        <v>42870</v>
      </c>
      <c r="L6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Bond65</v>
      </c>
      <c r="M66" t="str">
        <f ca="1">+_xll.__FixedRateBond_NPV(Bonds[[#Headers],[NPV]]&amp;Bonds[[#This Row],[No]],Bonds[[#This Row],[Bond]])</f>
        <v>NPV65</v>
      </c>
      <c r="N66" t="str">
        <f ca="1">+_xll.__FixedRateBond_CleanPrice(Bonds[[#Headers],[Clean Price]]&amp;Bonds[[#This Row],[No]],Bonds[[#This Row],[Bond]])</f>
        <v>CleanPrice65</v>
      </c>
      <c r="O66" t="str">
        <f ca="1">+_xll.__FixedRateBond_DirtyPrice(Bonds[[#Headers],[Dirty Price]]&amp;Bonds[[#This Row],[No]],Bonds[[#This Row],[Bond]])</f>
        <v>DirtyPrice65</v>
      </c>
      <c r="P66" t="str">
        <f ca="1">+_xll.__FixedRateBond_Yield(Bonds[[#Headers],[Yield]]&amp;Bonds[[#This Row],[No]],Bonds[[#This Row],[Bond]])</f>
        <v>Yield65</v>
      </c>
      <c r="Q66">
        <f ca="1">+_xll._Value(Bonds[[#This Row],[NPV]])</f>
        <v>199.11395302939002</v>
      </c>
      <c r="R66">
        <f ca="1">+_xll._Value(Bonds[[#This Row],[Clean Price]])</f>
        <v>196.31254972088351</v>
      </c>
      <c r="S66">
        <f ca="1">+_xll._Value(Bonds[[#This Row],[Dirty Price]])</f>
        <v>199.14010830989346</v>
      </c>
      <c r="T66" s="2">
        <f ca="1">+_xll._Value(Bonds[[#This Row],[Yield]])</f>
        <v>3.6587086820602431E-2</v>
      </c>
      <c r="U66" s="6">
        <f>Bonds[[#This Row],[No]]</f>
        <v>65</v>
      </c>
      <c r="V66" s="7">
        <f ca="1">Bonds[[#This Row],[Clean Price value]]/Bonds[[#This Row],[lagv]]</f>
        <v>1.0067016201503978</v>
      </c>
      <c r="W66" s="6" t="str">
        <f ca="1">+_xll._Delay_Double(Bonds[[#Headers],[-lag]]&amp;Bonds[[#This Row],[No]],Bonds[[#This Row],[Clean Price]],4)</f>
        <v>-lag65</v>
      </c>
      <c r="X66" s="6">
        <f ca="1">+_xll._Value(Bonds[[#This Row],[-lag]])</f>
        <v>195.00569562166302</v>
      </c>
    </row>
    <row r="67" spans="3:24" x14ac:dyDescent="0.35">
      <c r="C67">
        <f t="shared" si="1"/>
        <v>66</v>
      </c>
      <c r="D67" t="str">
        <f>+_xll.__BondPricer(Bonds[[#Headers],[Engine]]&amp;Bonds[[#This Row],[No]],$A$2)</f>
        <v>Engine66</v>
      </c>
      <c r="E67" s="2">
        <f ca="1">E66+(Bonds[[#This Row],[rand]]/1000)</f>
        <v>7.8040987017213348E-2</v>
      </c>
      <c r="F67" s="2" t="str">
        <f ca="1">+_xll._Double_Range(Bonds[[#Headers],[Coupon]]&amp;Bonds[[#This Row],[No]],Bonds[[#This Row],[Rate]])</f>
        <v>Coupon66</v>
      </c>
      <c r="G67" s="5">
        <f t="shared" si="2"/>
        <v>190.93664881743518</v>
      </c>
      <c r="H67" s="5" t="str">
        <f>+_xll._Double(Bonds[[#Headers],[RedA]]&amp;Bonds[[#This Row],[No]],Bonds[[#This Row],[Redemption]])</f>
        <v>RedA66</v>
      </c>
      <c r="I67" s="5">
        <f t="shared" ca="1" si="3"/>
        <v>0.74053064800353763</v>
      </c>
      <c r="J67" s="3">
        <v>39217</v>
      </c>
      <c r="K67" s="3">
        <v>42870</v>
      </c>
      <c r="L6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Bond66</v>
      </c>
      <c r="M67" t="str">
        <f ca="1">+_xll.__FixedRateBond_NPV(Bonds[[#Headers],[NPV]]&amp;Bonds[[#This Row],[No]],Bonds[[#This Row],[Bond]])</f>
        <v>NPV66</v>
      </c>
      <c r="N67" t="str">
        <f ca="1">+_xll.__FixedRateBond_CleanPrice(Bonds[[#Headers],[Clean Price]]&amp;Bonds[[#This Row],[No]],Bonds[[#This Row],[Bond]])</f>
        <v>CleanPrice66</v>
      </c>
      <c r="O67" t="str">
        <f ca="1">+_xll.__FixedRateBond_DirtyPrice(Bonds[[#Headers],[Dirty Price]]&amp;Bonds[[#This Row],[No]],Bonds[[#This Row],[Bond]])</f>
        <v>DirtyPrice66</v>
      </c>
      <c r="P67" t="str">
        <f ca="1">+_xll.__FixedRateBond_Yield(Bonds[[#Headers],[Yield]]&amp;Bonds[[#This Row],[No]],Bonds[[#This Row],[Bond]])</f>
        <v>Yield66</v>
      </c>
      <c r="Q67">
        <f ca="1">+_xll._Value(Bonds[[#This Row],[NPV]])</f>
        <v>200.53842577678495</v>
      </c>
      <c r="R67">
        <f ca="1">+_xll._Value(Bonds[[#This Row],[Clean Price]])</f>
        <v>197.73462317608181</v>
      </c>
      <c r="S67">
        <f ca="1">+_xll._Value(Bonds[[#This Row],[Dirty Price]])</f>
        <v>200.56476817367934</v>
      </c>
      <c r="T67" s="2">
        <f ca="1">+_xll._Value(Bonds[[#This Row],[Yield]])</f>
        <v>3.6594726324081429E-2</v>
      </c>
      <c r="U67" s="6">
        <f>Bonds[[#This Row],[No]]</f>
        <v>66</v>
      </c>
      <c r="V67" s="7">
        <f ca="1">Bonds[[#This Row],[Clean Price value]]/Bonds[[#This Row],[lagv]]</f>
        <v>1.0064856927899439</v>
      </c>
      <c r="W67" s="6" t="str">
        <f ca="1">+_xll._Delay_Double(Bonds[[#Headers],[-lag]]&amp;Bonds[[#This Row],[No]],Bonds[[#This Row],[Clean Price]],4)</f>
        <v>-lag66</v>
      </c>
      <c r="X67" s="6">
        <f ca="1">+_xll._Value(Bonds[[#This Row],[-lag]])</f>
        <v>196.46044110966764</v>
      </c>
    </row>
    <row r="68" spans="3:24" x14ac:dyDescent="0.35">
      <c r="C68">
        <f t="shared" ref="C68:C101" si="4">C67+1</f>
        <v>67</v>
      </c>
      <c r="D68" t="str">
        <f>+_xll.__BondPricer(Bonds[[#Headers],[Engine]]&amp;Bonds[[#This Row],[No]],$A$2)</f>
        <v>Engine67</v>
      </c>
      <c r="E68" s="2">
        <f ca="1">E67+(Bonds[[#This Row],[rand]]/1000)</f>
        <v>7.8246339246203764E-2</v>
      </c>
      <c r="F68" s="2" t="str">
        <f ca="1">+_xll._Double_Range(Bonds[[#Headers],[Coupon]]&amp;Bonds[[#This Row],[No]],Bonds[[#This Row],[Rate]])</f>
        <v>Coupon67</v>
      </c>
      <c r="G68" s="5">
        <f t="shared" ref="G68:G101" si="5">G67*1.01</f>
        <v>192.84601530560954</v>
      </c>
      <c r="H68" s="5" t="str">
        <f>+_xll._Double(Bonds[[#Headers],[RedA]]&amp;Bonds[[#This Row],[No]],Bonds[[#This Row],[Redemption]])</f>
        <v>RedA67</v>
      </c>
      <c r="I68" s="5">
        <f t="shared" ca="1" si="3"/>
        <v>0.20535222899041539</v>
      </c>
      <c r="J68" s="3">
        <v>39217</v>
      </c>
      <c r="K68" s="3">
        <v>42870</v>
      </c>
      <c r="L6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Bond67</v>
      </c>
      <c r="M68" t="str">
        <f ca="1">+_xll.__FixedRateBond_NPV(Bonds[[#Headers],[NPV]]&amp;Bonds[[#This Row],[No]],Bonds[[#This Row],[Bond]])</f>
        <v>NPV67</v>
      </c>
      <c r="N68" t="str">
        <f ca="1">+_xll.__FixedRateBond_CleanPrice(Bonds[[#Headers],[Clean Price]]&amp;Bonds[[#This Row],[No]],Bonds[[#This Row],[Bond]])</f>
        <v>CleanPrice67</v>
      </c>
      <c r="O68" t="str">
        <f ca="1">+_xll.__FixedRateBond_DirtyPrice(Bonds[[#Headers],[Dirty Price]]&amp;Bonds[[#This Row],[No]],Bonds[[#This Row],[Bond]])</f>
        <v>DirtyPrice67</v>
      </c>
      <c r="P68" t="str">
        <f ca="1">+_xll.__FixedRateBond_Yield(Bonds[[#Headers],[Yield]]&amp;Bonds[[#This Row],[No]],Bonds[[#This Row],[Bond]])</f>
        <v>Yield67</v>
      </c>
      <c r="Q68">
        <f ca="1">+_xll._Value(Bonds[[#This Row],[NPV]])</f>
        <v>202.26569819102485</v>
      </c>
      <c r="R68">
        <f ca="1">+_xll._Value(Bonds[[#This Row],[Clean Price]])</f>
        <v>199.44642890787134</v>
      </c>
      <c r="S68">
        <f ca="1">+_xll._Value(Bonds[[#This Row],[Dirty Price]])</f>
        <v>202.29226747957506</v>
      </c>
      <c r="T68" s="2">
        <f ca="1">+_xll._Value(Bonds[[#This Row],[Yield]])</f>
        <v>3.6598448755285916E-2</v>
      </c>
      <c r="U68" s="6">
        <f>Bonds[[#This Row],[No]]</f>
        <v>67</v>
      </c>
      <c r="V68" s="7">
        <f ca="1">Bonds[[#This Row],[Clean Price value]]/Bonds[[#This Row],[lagv]]</f>
        <v>1.0077288807815472</v>
      </c>
      <c r="W68" s="6" t="str">
        <f ca="1">+_xll._Delay_Double(Bonds[[#Headers],[-lag]]&amp;Bonds[[#This Row],[No]],Bonds[[#This Row],[Clean Price]],4)</f>
        <v>-lag67</v>
      </c>
      <c r="X68" s="6">
        <f ca="1">+_xll._Value(Bonds[[#This Row],[-lag]])</f>
        <v>197.91675391221304</v>
      </c>
    </row>
    <row r="69" spans="3:24" x14ac:dyDescent="0.35">
      <c r="C69">
        <f t="shared" si="4"/>
        <v>68</v>
      </c>
      <c r="D69" t="str">
        <f>+_xll.__BondPricer(Bonds[[#Headers],[Engine]]&amp;Bonds[[#This Row],[No]],$A$2)</f>
        <v>Engine68</v>
      </c>
      <c r="E69" s="2">
        <f ca="1">E68+(Bonds[[#This Row],[rand]]/1000)</f>
        <v>7.8960509771761403E-2</v>
      </c>
      <c r="F69" s="2" t="str">
        <f ca="1">+_xll._Double_Range(Bonds[[#Headers],[Coupon]]&amp;Bonds[[#This Row],[No]],Bonds[[#This Row],[Rate]])</f>
        <v>Coupon68</v>
      </c>
      <c r="G69" s="5">
        <f t="shared" si="5"/>
        <v>194.77447545866565</v>
      </c>
      <c r="H69" s="5" t="str">
        <f>+_xll._Double(Bonds[[#Headers],[RedA]]&amp;Bonds[[#This Row],[No]],Bonds[[#This Row],[Redemption]])</f>
        <v>RedA68</v>
      </c>
      <c r="I69" s="5">
        <f t="shared" ca="1" si="3"/>
        <v>0.71417052555764171</v>
      </c>
      <c r="J69" s="3">
        <v>39217</v>
      </c>
      <c r="K69" s="3">
        <v>42870</v>
      </c>
      <c r="L6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Bond68</v>
      </c>
      <c r="M69" t="str">
        <f ca="1">+_xll.__FixedRateBond_NPV(Bonds[[#Headers],[NPV]]&amp;Bonds[[#This Row],[No]],Bonds[[#This Row],[Bond]])</f>
        <v>NPV68</v>
      </c>
      <c r="N69" t="str">
        <f ca="1">+_xll.__FixedRateBond_CleanPrice(Bonds[[#Headers],[Clean Price]]&amp;Bonds[[#This Row],[No]],Bonds[[#This Row],[Bond]])</f>
        <v>CleanPrice68</v>
      </c>
      <c r="O69" t="str">
        <f ca="1">+_xll.__FixedRateBond_DirtyPrice(Bonds[[#Headers],[Dirty Price]]&amp;Bonds[[#This Row],[No]],Bonds[[#This Row],[Bond]])</f>
        <v>DirtyPrice68</v>
      </c>
      <c r="P69" t="str">
        <f ca="1">+_xll.__FixedRateBond_Yield(Bonds[[#Headers],[Yield]]&amp;Bonds[[#This Row],[No]],Bonds[[#This Row],[Bond]])</f>
        <v>Yield68</v>
      </c>
      <c r="Q69">
        <f ca="1">+_xll._Value(Bonds[[#This Row],[NPV]])</f>
        <v>203.80588714289223</v>
      </c>
      <c r="R69">
        <f ca="1">+_xll._Value(Bonds[[#This Row],[Clean Price]])</f>
        <v>200.98023391580418</v>
      </c>
      <c r="S69">
        <f ca="1">+_xll._Value(Bonds[[#This Row],[Dirty Price]])</f>
        <v>203.83265874812318</v>
      </c>
      <c r="T69" s="2">
        <f ca="1">+_xll._Value(Bonds[[#This Row],[Yield]])</f>
        <v>3.6604863977432262E-2</v>
      </c>
      <c r="U69" s="6">
        <f>Bonds[[#This Row],[No]]</f>
        <v>68</v>
      </c>
      <c r="V69" s="7">
        <f ca="1">Bonds[[#This Row],[Clean Price value]]/Bonds[[#This Row],[lagv]]</f>
        <v>1.0048125683378069</v>
      </c>
      <c r="W69" s="6" t="str">
        <f ca="1">+_xll._Delay_Double(Bonds[[#Headers],[-lag]]&amp;Bonds[[#This Row],[No]],Bonds[[#This Row],[Clean Price]],4)</f>
        <v>-lag68</v>
      </c>
      <c r="X69" s="6">
        <f ca="1">+_xll._Value(Bonds[[#This Row],[-lag]])</f>
        <v>200.01763537678684</v>
      </c>
    </row>
    <row r="70" spans="3:24" x14ac:dyDescent="0.35">
      <c r="C70">
        <f t="shared" si="4"/>
        <v>69</v>
      </c>
      <c r="D70" t="str">
        <f>+_xll.__BondPricer(Bonds[[#Headers],[Engine]]&amp;Bonds[[#This Row],[No]],$A$2)</f>
        <v>Engine69</v>
      </c>
      <c r="E70" s="2">
        <f ca="1">E69+(Bonds[[#This Row],[rand]]/1000)</f>
        <v>7.9227968839332766E-2</v>
      </c>
      <c r="F70" s="2" t="str">
        <f ca="1">+_xll._Double_Range(Bonds[[#Headers],[Coupon]]&amp;Bonds[[#This Row],[No]],Bonds[[#This Row],[Rate]])</f>
        <v>Coupon69</v>
      </c>
      <c r="G70" s="5">
        <f t="shared" si="5"/>
        <v>196.72222021325231</v>
      </c>
      <c r="H70" s="5" t="str">
        <f>+_xll._Double(Bonds[[#Headers],[RedA]]&amp;Bonds[[#This Row],[No]],Bonds[[#This Row],[Redemption]])</f>
        <v>RedA69</v>
      </c>
      <c r="I70" s="5">
        <f t="shared" ca="1" si="3"/>
        <v>0.26745906757136662</v>
      </c>
      <c r="J70" s="3">
        <v>39217</v>
      </c>
      <c r="K70" s="3">
        <v>42870</v>
      </c>
      <c r="L7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Bond69</v>
      </c>
      <c r="M70" t="str">
        <f ca="1">+_xll.__FixedRateBond_NPV(Bonds[[#Headers],[NPV]]&amp;Bonds[[#This Row],[No]],Bonds[[#This Row],[Bond]])</f>
        <v>NPV69</v>
      </c>
      <c r="N70" t="str">
        <f ca="1">+_xll.__FixedRateBond_CleanPrice(Bonds[[#Headers],[Clean Price]]&amp;Bonds[[#This Row],[No]],Bonds[[#This Row],[Bond]])</f>
        <v>CleanPrice69</v>
      </c>
      <c r="O70" t="str">
        <f ca="1">+_xll.__FixedRateBond_DirtyPrice(Bonds[[#Headers],[Dirty Price]]&amp;Bonds[[#This Row],[No]],Bonds[[#This Row],[Bond]])</f>
        <v>DirtyPrice69</v>
      </c>
      <c r="P70" t="str">
        <f ca="1">+_xll.__FixedRateBond_Yield(Bonds[[#Headers],[Yield]]&amp;Bonds[[#This Row],[No]],Bonds[[#This Row],[Bond]])</f>
        <v>Yield69</v>
      </c>
      <c r="Q70">
        <f ca="1">+_xll._Value(Bonds[[#This Row],[NPV]])</f>
        <v>205.42709337010174</v>
      </c>
      <c r="R70">
        <f ca="1">+_xll._Value(Bonds[[#This Row],[Clean Price]])</f>
        <v>202.59202638182552</v>
      </c>
      <c r="S70">
        <f ca="1">+_xll._Value(Bonds[[#This Row],[Dirty Price]])</f>
        <v>205.45407793430911</v>
      </c>
      <c r="T70" s="2">
        <f ca="1">+_xll._Value(Bonds[[#This Row],[Yield]])</f>
        <v>3.6610376024246223E-2</v>
      </c>
      <c r="U70" s="6">
        <f>Bonds[[#This Row],[No]]</f>
        <v>69</v>
      </c>
      <c r="V70" s="7">
        <f ca="1">Bonds[[#This Row],[Clean Price value]]/Bonds[[#This Row],[lagv]]</f>
        <v>1.0033308489583543</v>
      </c>
      <c r="W70" s="6" t="str">
        <f ca="1">+_xll._Delay_Double(Bonds[[#Headers],[-lag]]&amp;Bonds[[#This Row],[No]],Bonds[[#This Row],[Clean Price]],4)</f>
        <v>-lag69</v>
      </c>
      <c r="X70" s="6">
        <f ca="1">+_xll._Value(Bonds[[#This Row],[-lag]])</f>
        <v>201.91946314832643</v>
      </c>
    </row>
    <row r="71" spans="3:24" x14ac:dyDescent="0.35">
      <c r="C71">
        <f t="shared" si="4"/>
        <v>70</v>
      </c>
      <c r="D71" t="str">
        <f>+_xll.__BondPricer(Bonds[[#Headers],[Engine]]&amp;Bonds[[#This Row],[No]],$A$2)</f>
        <v>Engine70</v>
      </c>
      <c r="E71" s="2">
        <f ca="1">E70+(Bonds[[#This Row],[rand]]/1000)</f>
        <v>7.9675958050117554E-2</v>
      </c>
      <c r="F71" s="2" t="str">
        <f ca="1">+_xll._Double_Range(Bonds[[#Headers],[Coupon]]&amp;Bonds[[#This Row],[No]],Bonds[[#This Row],[Rate]])</f>
        <v>Coupon70</v>
      </c>
      <c r="G71" s="5">
        <f t="shared" si="5"/>
        <v>198.68944241538483</v>
      </c>
      <c r="H71" s="5" t="str">
        <f>+_xll._Double(Bonds[[#Headers],[RedA]]&amp;Bonds[[#This Row],[No]],Bonds[[#This Row],[Redemption]])</f>
        <v>RedA70</v>
      </c>
      <c r="I71" s="5">
        <f t="shared" ca="1" si="3"/>
        <v>0.4479892107847856</v>
      </c>
      <c r="J71" s="3">
        <v>39217</v>
      </c>
      <c r="K71" s="3">
        <v>42870</v>
      </c>
      <c r="L7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Bond70</v>
      </c>
      <c r="M71" t="str">
        <f ca="1">+_xll.__FixedRateBond_NPV(Bonds[[#Headers],[NPV]]&amp;Bonds[[#This Row],[No]],Bonds[[#This Row],[Bond]])</f>
        <v>NPV70</v>
      </c>
      <c r="N71" t="str">
        <f ca="1">+_xll.__FixedRateBond_CleanPrice(Bonds[[#Headers],[Clean Price]]&amp;Bonds[[#This Row],[No]],Bonds[[#This Row],[Bond]])</f>
        <v>CleanPrice70</v>
      </c>
      <c r="O71" t="str">
        <f ca="1">+_xll.__FixedRateBond_DirtyPrice(Bonds[[#Headers],[Dirty Price]]&amp;Bonds[[#This Row],[No]],Bonds[[#This Row],[Bond]])</f>
        <v>DirtyPrice70</v>
      </c>
      <c r="P71" t="str">
        <f ca="1">+_xll.__FixedRateBond_Yield(Bonds[[#Headers],[Yield]]&amp;Bonds[[#This Row],[No]],Bonds[[#This Row],[Bond]])</f>
        <v>Yield70</v>
      </c>
      <c r="Q71">
        <f ca="1">+_xll._Value(Bonds[[#This Row],[NPV]])</f>
        <v>207.59087273121727</v>
      </c>
      <c r="R71">
        <f ca="1">+_xll._Value(Bonds[[#This Row],[Clean Price]])</f>
        <v>204.72250502114423</v>
      </c>
      <c r="S71">
        <f ca="1">+_xll._Value(Bonds[[#This Row],[Dirty Price]])</f>
        <v>207.61814152591313</v>
      </c>
      <c r="T71" s="2">
        <f ca="1">+_xll._Value(Bonds[[#This Row],[Yield]])</f>
        <v>3.6608941602706918E-2</v>
      </c>
      <c r="U71" s="6">
        <f>Bonds[[#This Row],[No]]</f>
        <v>70</v>
      </c>
      <c r="V71" s="7">
        <f ca="1">Bonds[[#This Row],[Clean Price value]]/Bonds[[#This Row],[lagv]]</f>
        <v>1.0047803691211403</v>
      </c>
      <c r="W71" s="6" t="str">
        <f ca="1">+_xll._Delay_Double(Bonds[[#Headers],[-lag]]&amp;Bonds[[#This Row],[No]],Bonds[[#This Row],[Clean Price]],4)</f>
        <v>-lag70</v>
      </c>
      <c r="X71" s="6">
        <f ca="1">+_xll._Value(Bonds[[#This Row],[-lag]])</f>
        <v>203.74851192625368</v>
      </c>
    </row>
    <row r="72" spans="3:24" x14ac:dyDescent="0.35">
      <c r="C72">
        <f t="shared" si="4"/>
        <v>71</v>
      </c>
      <c r="D72" t="str">
        <f>+_xll.__BondPricer(Bonds[[#Headers],[Engine]]&amp;Bonds[[#This Row],[No]],$A$2)</f>
        <v>Engine71</v>
      </c>
      <c r="E72" s="2">
        <f ca="1">E71+(Bonds[[#This Row],[rand]]/1000)</f>
        <v>7.9678353909938909E-2</v>
      </c>
      <c r="F72" s="2" t="str">
        <f ca="1">+_xll._Double_Range(Bonds[[#Headers],[Coupon]]&amp;Bonds[[#This Row],[No]],Bonds[[#This Row],[Rate]])</f>
        <v>Coupon71</v>
      </c>
      <c r="G72" s="5">
        <f t="shared" si="5"/>
        <v>200.67633683953869</v>
      </c>
      <c r="H72" s="5" t="str">
        <f>+_xll._Double(Bonds[[#Headers],[RedA]]&amp;Bonds[[#This Row],[No]],Bonds[[#This Row],[Redemption]])</f>
        <v>RedA71</v>
      </c>
      <c r="I72" s="5">
        <f t="shared" ca="1" si="3"/>
        <v>2.3958598213593696E-3</v>
      </c>
      <c r="J72" s="3">
        <v>39217</v>
      </c>
      <c r="K72" s="3">
        <v>42870</v>
      </c>
      <c r="L7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Bond71</v>
      </c>
      <c r="M72" t="str">
        <f ca="1">+_xll.__FixedRateBond_NPV(Bonds[[#Headers],[NPV]]&amp;Bonds[[#This Row],[No]],Bonds[[#This Row],[Bond]])</f>
        <v>NPV71</v>
      </c>
      <c r="N72" t="str">
        <f ca="1">+_xll.__FixedRateBond_CleanPrice(Bonds[[#Headers],[Clean Price]]&amp;Bonds[[#This Row],[No]],Bonds[[#This Row],[Bond]])</f>
        <v>CleanPrice71</v>
      </c>
      <c r="O72" t="str">
        <f ca="1">+_xll.__FixedRateBond_DirtyPrice(Bonds[[#Headers],[Dirty Price]]&amp;Bonds[[#This Row],[No]],Bonds[[#This Row],[Bond]])</f>
        <v>DirtyPrice71</v>
      </c>
      <c r="P72" t="str">
        <f ca="1">+_xll.__FixedRateBond_Yield(Bonds[[#Headers],[Yield]]&amp;Bonds[[#This Row],[No]],Bonds[[#This Row],[Bond]])</f>
        <v>Yield71</v>
      </c>
      <c r="Q72">
        <f ca="1">+_xll._Value(Bonds[[#This Row],[NPV]])</f>
        <v>209.74143660474834</v>
      </c>
      <c r="R72">
        <f ca="1">+_xll._Value(Bonds[[#This Row],[Clean Price]])</f>
        <v>206.84101062022017</v>
      </c>
      <c r="S72">
        <f ca="1">+_xll._Value(Bonds[[#This Row],[Dirty Price]])</f>
        <v>209.76898789396805</v>
      </c>
      <c r="T72" s="2">
        <f ca="1">+_xll._Value(Bonds[[#This Row],[Yield]])</f>
        <v>3.6607974576950079E-2</v>
      </c>
      <c r="U72" s="6">
        <f>Bonds[[#This Row],[No]]</f>
        <v>71</v>
      </c>
      <c r="V72" s="7">
        <f ca="1">Bonds[[#This Row],[Clean Price value]]/Bonds[[#This Row],[lagv]]</f>
        <v>1.0065043522277599</v>
      </c>
      <c r="W72" s="6" t="str">
        <f ca="1">+_xll._Delay_Double(Bonds[[#Headers],[-lag]]&amp;Bonds[[#This Row],[No]],Bonds[[#This Row],[Clean Price]],4)</f>
        <v>-lag71</v>
      </c>
      <c r="X72" s="6">
        <f ca="1">+_xll._Value(Bonds[[#This Row],[-lag]])</f>
        <v>205.50433802139636</v>
      </c>
    </row>
    <row r="73" spans="3:24" x14ac:dyDescent="0.35">
      <c r="C73">
        <f t="shared" si="4"/>
        <v>72</v>
      </c>
      <c r="D73" t="str">
        <f>+_xll.__BondPricer(Bonds[[#Headers],[Engine]]&amp;Bonds[[#This Row],[No]],$A$2)</f>
        <v>Engine72</v>
      </c>
      <c r="E73" s="2">
        <f ca="1">E72+(Bonds[[#This Row],[rand]]/1000)</f>
        <v>8.0591817773673233E-2</v>
      </c>
      <c r="F73" s="2" t="str">
        <f ca="1">+_xll._Double_Range(Bonds[[#Headers],[Coupon]]&amp;Bonds[[#This Row],[No]],Bonds[[#This Row],[Rate]])</f>
        <v>Coupon72</v>
      </c>
      <c r="G73" s="5">
        <f t="shared" si="5"/>
        <v>202.68310020793407</v>
      </c>
      <c r="H73" s="5" t="str">
        <f>+_xll._Double(Bonds[[#Headers],[RedA]]&amp;Bonds[[#This Row],[No]],Bonds[[#This Row],[Redemption]])</f>
        <v>RedA72</v>
      </c>
      <c r="I73" s="5">
        <f t="shared" ca="1" si="3"/>
        <v>0.91346386373432709</v>
      </c>
      <c r="J73" s="3">
        <v>39217</v>
      </c>
      <c r="K73" s="3">
        <v>42870</v>
      </c>
      <c r="L7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Bond72</v>
      </c>
      <c r="M73" t="str">
        <f ca="1">+_xll.__FixedRateBond_NPV(Bonds[[#Headers],[NPV]]&amp;Bonds[[#This Row],[No]],Bonds[[#This Row],[Bond]])</f>
        <v>NPV72</v>
      </c>
      <c r="N73" t="str">
        <f ca="1">+_xll.__FixedRateBond_CleanPrice(Bonds[[#Headers],[Clean Price]]&amp;Bonds[[#This Row],[No]],Bonds[[#This Row],[Bond]])</f>
        <v>CleanPrice72</v>
      </c>
      <c r="O73" t="str">
        <f ca="1">+_xll.__FixedRateBond_DirtyPrice(Bonds[[#Headers],[Dirty Price]]&amp;Bonds[[#This Row],[No]],Bonds[[#This Row],[Bond]])</f>
        <v>DirtyPrice72</v>
      </c>
      <c r="P73" t="str">
        <f ca="1">+_xll.__FixedRateBond_Yield(Bonds[[#Headers],[Yield]]&amp;Bonds[[#This Row],[No]],Bonds[[#This Row],[Bond]])</f>
        <v>Yield72</v>
      </c>
      <c r="Q73">
        <f ca="1">+_xll._Value(Bonds[[#This Row],[NPV]])</f>
        <v>211.5295248769967</v>
      </c>
      <c r="R73">
        <f ca="1">+_xll._Value(Bonds[[#This Row],[Clean Price]])</f>
        <v>208.61407693753651</v>
      </c>
      <c r="S73">
        <f ca="1">+_xll._Value(Bonds[[#This Row],[Dirty Price]])</f>
        <v>211.55731104654305</v>
      </c>
      <c r="T73" s="2">
        <f ca="1">+_xll._Value(Bonds[[#This Row],[Yield]])</f>
        <v>3.661193938255311E-2</v>
      </c>
      <c r="U73" s="6">
        <f>Bonds[[#This Row],[No]]</f>
        <v>72</v>
      </c>
      <c r="V73" s="7">
        <f ca="1">Bonds[[#This Row],[Clean Price value]]/Bonds[[#This Row],[lagv]]</f>
        <v>1.0060792689558171</v>
      </c>
      <c r="W73" s="6" t="str">
        <f ca="1">+_xll._Delay_Double(Bonds[[#Headers],[-lag]]&amp;Bonds[[#This Row],[No]],Bonds[[#This Row],[Clean Price]],4)</f>
        <v>-lag72</v>
      </c>
      <c r="X73" s="6">
        <f ca="1">+_xll._Value(Bonds[[#This Row],[-lag]])</f>
        <v>207.35351912583539</v>
      </c>
    </row>
    <row r="74" spans="3:24" x14ac:dyDescent="0.35">
      <c r="C74">
        <f t="shared" si="4"/>
        <v>73</v>
      </c>
      <c r="D74" t="str">
        <f>+_xll.__BondPricer(Bonds[[#Headers],[Engine]]&amp;Bonds[[#This Row],[No]],$A$2)</f>
        <v>Engine73</v>
      </c>
      <c r="E74" s="2">
        <f ca="1">E73+(Bonds[[#This Row],[rand]]/1000)</f>
        <v>8.1181270064523997E-2</v>
      </c>
      <c r="F74" s="2" t="str">
        <f ca="1">+_xll._Double_Range(Bonds[[#Headers],[Coupon]]&amp;Bonds[[#This Row],[No]],Bonds[[#This Row],[Rate]])</f>
        <v>Coupon73</v>
      </c>
      <c r="G74" s="5">
        <f t="shared" si="5"/>
        <v>204.70993121001342</v>
      </c>
      <c r="H74" s="5" t="str">
        <f>+_xll._Double(Bonds[[#Headers],[RedA]]&amp;Bonds[[#This Row],[No]],Bonds[[#This Row],[Redemption]])</f>
        <v>RedA73</v>
      </c>
      <c r="I74" s="5">
        <f t="shared" ca="1" si="3"/>
        <v>0.58945229085075845</v>
      </c>
      <c r="J74" s="3">
        <v>39217</v>
      </c>
      <c r="K74" s="3">
        <v>42870</v>
      </c>
      <c r="L7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Bond73</v>
      </c>
      <c r="M74" t="str">
        <f ca="1">+_xll.__FixedRateBond_NPV(Bonds[[#Headers],[NPV]]&amp;Bonds[[#This Row],[No]],Bonds[[#This Row],[Bond]])</f>
        <v>NPV73</v>
      </c>
      <c r="N74" t="str">
        <f ca="1">+_xll.__FixedRateBond_CleanPrice(Bonds[[#Headers],[Clean Price]]&amp;Bonds[[#This Row],[No]],Bonds[[#This Row],[Bond]])</f>
        <v>CleanPrice73</v>
      </c>
      <c r="O74" t="str">
        <f ca="1">+_xll.__FixedRateBond_DirtyPrice(Bonds[[#Headers],[Dirty Price]]&amp;Bonds[[#This Row],[No]],Bonds[[#This Row],[Bond]])</f>
        <v>DirtyPrice73</v>
      </c>
      <c r="P74" t="str">
        <f ca="1">+_xll.__FixedRateBond_Yield(Bonds[[#Headers],[Yield]]&amp;Bonds[[#This Row],[No]],Bonds[[#This Row],[Bond]])</f>
        <v>Yield73</v>
      </c>
      <c r="Q74">
        <f ca="1">+_xll._Value(Bonds[[#This Row],[NPV]])</f>
        <v>213.08306857706833</v>
      </c>
      <c r="R74">
        <f ca="1">+_xll._Value(Bonds[[#This Row],[Clean Price]])</f>
        <v>210.16385871835263</v>
      </c>
      <c r="S74">
        <f ca="1">+_xll._Value(Bonds[[#This Row],[Dirty Price]])</f>
        <v>213.11105881755313</v>
      </c>
      <c r="T74" s="2">
        <f ca="1">+_xll._Value(Bonds[[#This Row],[Yield]])</f>
        <v>3.661907925605775E-2</v>
      </c>
      <c r="U74" s="6">
        <f>Bonds[[#This Row],[No]]</f>
        <v>73</v>
      </c>
      <c r="V74" s="7">
        <f ca="1">Bonds[[#This Row],[Clean Price value]]/Bonds[[#This Row],[lagv]]</f>
        <v>1.0036770708674536</v>
      </c>
      <c r="W74" s="6" t="str">
        <f ca="1">+_xll._Delay_Double(Bonds[[#Headers],[-lag]]&amp;Bonds[[#This Row],[No]],Bonds[[#This Row],[Clean Price]],4)</f>
        <v>-lag73</v>
      </c>
      <c r="X74" s="6">
        <f ca="1">+_xll._Value(Bonds[[#This Row],[-lag]])</f>
        <v>209.39390249964873</v>
      </c>
    </row>
    <row r="75" spans="3:24" x14ac:dyDescent="0.35">
      <c r="C75">
        <f t="shared" si="4"/>
        <v>74</v>
      </c>
      <c r="D75" t="str">
        <f>+_xll.__BondPricer(Bonds[[#Headers],[Engine]]&amp;Bonds[[#This Row],[No]],$A$2)</f>
        <v>Engine74</v>
      </c>
      <c r="E75" s="2">
        <f ca="1">E74+(Bonds[[#This Row],[rand]]/1000)</f>
        <v>8.1458730984291128E-2</v>
      </c>
      <c r="F75" s="2" t="str">
        <f ca="1">+_xll._Double_Range(Bonds[[#Headers],[Coupon]]&amp;Bonds[[#This Row],[No]],Bonds[[#This Row],[Rate]])</f>
        <v>Coupon74</v>
      </c>
      <c r="G75" s="5">
        <f t="shared" si="5"/>
        <v>206.75703052211355</v>
      </c>
      <c r="H75" s="5" t="str">
        <f>+_xll._Double(Bonds[[#Headers],[RedA]]&amp;Bonds[[#This Row],[No]],Bonds[[#This Row],[Redemption]])</f>
        <v>RedA74</v>
      </c>
      <c r="I75" s="5">
        <f t="shared" ca="1" si="3"/>
        <v>0.27746091976712917</v>
      </c>
      <c r="J75" s="3">
        <v>39217</v>
      </c>
      <c r="K75" s="3">
        <v>42870</v>
      </c>
      <c r="L7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Bond74</v>
      </c>
      <c r="M75" t="str">
        <f ca="1">+_xll.__FixedRateBond_NPV(Bonds[[#Headers],[NPV]]&amp;Bonds[[#This Row],[No]],Bonds[[#This Row],[Bond]])</f>
        <v>NPV74</v>
      </c>
      <c r="N75" t="str">
        <f ca="1">+_xll.__FixedRateBond_CleanPrice(Bonds[[#Headers],[Clean Price]]&amp;Bonds[[#This Row],[No]],Bonds[[#This Row],[Bond]])</f>
        <v>CleanPrice74</v>
      </c>
      <c r="O75" t="str">
        <f ca="1">+_xll.__FixedRateBond_DirtyPrice(Bonds[[#Headers],[Dirty Price]]&amp;Bonds[[#This Row],[No]],Bonds[[#This Row],[Bond]])</f>
        <v>DirtyPrice74</v>
      </c>
      <c r="P75" t="str">
        <f ca="1">+_xll.__FixedRateBond_Yield(Bonds[[#Headers],[Yield]]&amp;Bonds[[#This Row],[No]],Bonds[[#This Row],[Bond]])</f>
        <v>Yield74</v>
      </c>
      <c r="Q75">
        <f ca="1">+_xll._Value(Bonds[[#This Row],[NPV]])</f>
        <v>215.04253205011946</v>
      </c>
      <c r="R75">
        <f ca="1">+_xll._Value(Bonds[[#This Row],[Clean Price]])</f>
        <v>212.10187631490524</v>
      </c>
      <c r="S75">
        <f ca="1">+_xll._Value(Bonds[[#This Row],[Dirty Price]])</f>
        <v>215.07077968249465</v>
      </c>
      <c r="T75" s="2">
        <f ca="1">+_xll._Value(Bonds[[#This Row],[Yield]])</f>
        <v>3.6621238946914686E-2</v>
      </c>
      <c r="U75" s="6">
        <f>Bonds[[#This Row],[No]]</f>
        <v>74</v>
      </c>
      <c r="V75" s="7">
        <f ca="1">Bonds[[#This Row],[Clean Price value]]/Bonds[[#This Row],[lagv]]</f>
        <v>1.0057057978288524</v>
      </c>
      <c r="W75" s="6" t="str">
        <f ca="1">+_xll._Delay_Double(Bonds[[#Headers],[-lag]]&amp;Bonds[[#This Row],[No]],Bonds[[#This Row],[Clean Price]],4)</f>
        <v>-lag74</v>
      </c>
      <c r="X75" s="6">
        <f ca="1">+_xll._Value(Bonds[[#This Row],[-lag]])</f>
        <v>210.8985319293148</v>
      </c>
    </row>
    <row r="76" spans="3:24" x14ac:dyDescent="0.35">
      <c r="C76">
        <f t="shared" si="4"/>
        <v>75</v>
      </c>
      <c r="D76" t="str">
        <f>+_xll.__BondPricer(Bonds[[#Headers],[Engine]]&amp;Bonds[[#This Row],[No]],$A$2)</f>
        <v>Engine75</v>
      </c>
      <c r="E76" s="2">
        <f ca="1">E75+(Bonds[[#This Row],[rand]]/1000)</f>
        <v>8.2237748404709349E-2</v>
      </c>
      <c r="F76" s="2" t="str">
        <f ca="1">+_xll._Double_Range(Bonds[[#Headers],[Coupon]]&amp;Bonds[[#This Row],[No]],Bonds[[#This Row],[Rate]])</f>
        <v>Coupon75</v>
      </c>
      <c r="G76" s="5">
        <f t="shared" si="5"/>
        <v>208.82460082733468</v>
      </c>
      <c r="H76" s="5" t="str">
        <f>+_xll._Double(Bonds[[#Headers],[RedA]]&amp;Bonds[[#This Row],[No]],Bonds[[#This Row],[Redemption]])</f>
        <v>RedA75</v>
      </c>
      <c r="I76" s="5">
        <f t="shared" ca="1" si="3"/>
        <v>0.77901742041821742</v>
      </c>
      <c r="J76" s="3">
        <v>39217</v>
      </c>
      <c r="K76" s="3">
        <v>42870</v>
      </c>
      <c r="L7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Bond75</v>
      </c>
      <c r="M76" t="str">
        <f ca="1">+_xll.__FixedRateBond_NPV(Bonds[[#Headers],[NPV]]&amp;Bonds[[#This Row],[No]],Bonds[[#This Row],[Bond]])</f>
        <v>NPV75</v>
      </c>
      <c r="N76" t="str">
        <f ca="1">+_xll.__FixedRateBond_CleanPrice(Bonds[[#Headers],[Clean Price]]&amp;Bonds[[#This Row],[No]],Bonds[[#This Row],[Bond]])</f>
        <v>CleanPrice75</v>
      </c>
      <c r="O76" t="str">
        <f ca="1">+_xll.__FixedRateBond_DirtyPrice(Bonds[[#Headers],[Dirty Price]]&amp;Bonds[[#This Row],[No]],Bonds[[#This Row],[Bond]])</f>
        <v>DirtyPrice75</v>
      </c>
      <c r="P76" t="str">
        <f ca="1">+_xll.__FixedRateBond_Yield(Bonds[[#Headers],[Yield]]&amp;Bonds[[#This Row],[No]],Bonds[[#This Row],[Bond]])</f>
        <v>Yield75</v>
      </c>
      <c r="Q76">
        <f ca="1">+_xll._Value(Bonds[[#This Row],[NPV]])</f>
        <v>217.26693787650055</v>
      </c>
      <c r="R76">
        <f ca="1">+_xll._Value(Bonds[[#This Row],[Clean Price]])</f>
        <v>214.29353148199263</v>
      </c>
      <c r="S76">
        <f ca="1">+_xll._Value(Bonds[[#This Row],[Dirty Price]])</f>
        <v>217.29547770315673</v>
      </c>
      <c r="T76" s="2">
        <f ca="1">+_xll._Value(Bonds[[#This Row],[Yield]])</f>
        <v>3.6620320272445689E-2</v>
      </c>
      <c r="U76" s="6">
        <f>Bonds[[#This Row],[No]]</f>
        <v>75</v>
      </c>
      <c r="V76" s="7">
        <f ca="1">Bonds[[#This Row],[Clean Price value]]/Bonds[[#This Row],[lagv]]</f>
        <v>1.0083732788816373</v>
      </c>
      <c r="W76" s="6" t="str">
        <f ca="1">+_xll._Delay_Double(Bonds[[#Headers],[-lag]]&amp;Bonds[[#This Row],[No]],Bonds[[#This Row],[Clean Price]],4)</f>
        <v>-lag75</v>
      </c>
      <c r="X76" s="6">
        <f ca="1">+_xll._Value(Bonds[[#This Row],[-lag]])</f>
        <v>212.51409172569552</v>
      </c>
    </row>
    <row r="77" spans="3:24" x14ac:dyDescent="0.35">
      <c r="C77">
        <f t="shared" si="4"/>
        <v>76</v>
      </c>
      <c r="D77" t="str">
        <f>+_xll.__BondPricer(Bonds[[#Headers],[Engine]]&amp;Bonds[[#This Row],[No]],$A$2)</f>
        <v>Engine76</v>
      </c>
      <c r="E77" s="2">
        <f ca="1">E76+(Bonds[[#This Row],[rand]]/1000)</f>
        <v>8.2945353111815459E-2</v>
      </c>
      <c r="F77" s="2" t="str">
        <f ca="1">+_xll._Double_Range(Bonds[[#Headers],[Coupon]]&amp;Bonds[[#This Row],[No]],Bonds[[#This Row],[Rate]])</f>
        <v>Coupon76</v>
      </c>
      <c r="G77" s="5">
        <f t="shared" si="5"/>
        <v>210.91284683560804</v>
      </c>
      <c r="H77" s="5" t="str">
        <f>+_xll._Double(Bonds[[#Headers],[RedA]]&amp;Bonds[[#This Row],[No]],Bonds[[#This Row],[Redemption]])</f>
        <v>RedA76</v>
      </c>
      <c r="I77" s="5">
        <f t="shared" ca="1" si="3"/>
        <v>0.70760470710610746</v>
      </c>
      <c r="J77" s="3">
        <v>39217</v>
      </c>
      <c r="K77" s="3">
        <v>42870</v>
      </c>
      <c r="L7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Bond76</v>
      </c>
      <c r="M77" t="str">
        <f ca="1">+_xll.__FixedRateBond_NPV(Bonds[[#Headers],[NPV]]&amp;Bonds[[#This Row],[No]],Bonds[[#This Row],[Bond]])</f>
        <v>NPV76</v>
      </c>
      <c r="N77" t="str">
        <f ca="1">+_xll.__FixedRateBond_CleanPrice(Bonds[[#Headers],[Clean Price]]&amp;Bonds[[#This Row],[No]],Bonds[[#This Row],[Bond]])</f>
        <v>CleanPrice76</v>
      </c>
      <c r="O77" t="str">
        <f ca="1">+_xll.__FixedRateBond_DirtyPrice(Bonds[[#Headers],[Dirty Price]]&amp;Bonds[[#This Row],[No]],Bonds[[#This Row],[Bond]])</f>
        <v>DirtyPrice76</v>
      </c>
      <c r="P77" t="str">
        <f ca="1">+_xll.__FixedRateBond_Yield(Bonds[[#Headers],[Yield]]&amp;Bonds[[#This Row],[No]],Bonds[[#This Row],[Bond]])</f>
        <v>Yield76</v>
      </c>
      <c r="Q77">
        <f ca="1">+_xll._Value(Bonds[[#This Row],[NPV]])</f>
        <v>219.56250546503415</v>
      </c>
      <c r="R77">
        <f ca="1">+_xll._Value(Bonds[[#This Row],[Clean Price]])</f>
        <v>216.55380970336967</v>
      </c>
      <c r="S77">
        <f ca="1">+_xll._Value(Bonds[[#This Row],[Dirty Price]])</f>
        <v>219.59134683366304</v>
      </c>
      <c r="T77" s="2">
        <f ca="1">+_xll._Value(Bonds[[#This Row],[Yield]])</f>
        <v>3.6618805265426643E-2</v>
      </c>
      <c r="U77" s="6">
        <f>Bonds[[#This Row],[No]]</f>
        <v>76</v>
      </c>
      <c r="V77" s="7">
        <f ca="1">Bonds[[#This Row],[Clean Price value]]/Bonds[[#This Row],[lagv]]</f>
        <v>1.0094143730241822</v>
      </c>
      <c r="W77" s="6" t="str">
        <f ca="1">+_xll._Delay_Double(Bonds[[#Headers],[-lag]]&amp;Bonds[[#This Row],[No]],Bonds[[#This Row],[Clean Price]],4)</f>
        <v>-lag76</v>
      </c>
      <c r="X77" s="6">
        <f ca="1">+_xll._Value(Bonds[[#This Row],[-lag]])</f>
        <v>214.53410560677816</v>
      </c>
    </row>
    <row r="78" spans="3:24" x14ac:dyDescent="0.35">
      <c r="C78">
        <f t="shared" si="4"/>
        <v>77</v>
      </c>
      <c r="D78" t="str">
        <f>+_xll.__BondPricer(Bonds[[#Headers],[Engine]]&amp;Bonds[[#This Row],[No]],$A$2)</f>
        <v>Engine77</v>
      </c>
      <c r="E78" s="2">
        <f ca="1">E77+(Bonds[[#This Row],[rand]]/1000)</f>
        <v>8.3898312715875251E-2</v>
      </c>
      <c r="F78" s="2" t="str">
        <f ca="1">+_xll._Double_Range(Bonds[[#Headers],[Coupon]]&amp;Bonds[[#This Row],[No]],Bonds[[#This Row],[Rate]])</f>
        <v>Coupon77</v>
      </c>
      <c r="G78" s="5">
        <f t="shared" si="5"/>
        <v>213.02197530396413</v>
      </c>
      <c r="H78" s="5" t="str">
        <f>+_xll._Double(Bonds[[#Headers],[RedA]]&amp;Bonds[[#This Row],[No]],Bonds[[#This Row],[Redemption]])</f>
        <v>RedA77</v>
      </c>
      <c r="I78" s="5">
        <f t="shared" ca="1" si="3"/>
        <v>0.95295960405979274</v>
      </c>
      <c r="J78" s="3">
        <v>39217</v>
      </c>
      <c r="K78" s="3">
        <v>42870</v>
      </c>
      <c r="L7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Bond77</v>
      </c>
      <c r="M78" t="str">
        <f ca="1">+_xll.__FixedRateBond_NPV(Bonds[[#Headers],[NPV]]&amp;Bonds[[#This Row],[No]],Bonds[[#This Row],[Bond]])</f>
        <v>NPV77</v>
      </c>
      <c r="N78" t="str">
        <f ca="1">+_xll.__FixedRateBond_CleanPrice(Bonds[[#Headers],[Clean Price]]&amp;Bonds[[#This Row],[No]],Bonds[[#This Row],[Bond]])</f>
        <v>CleanPrice77</v>
      </c>
      <c r="O78" t="str">
        <f ca="1">+_xll.__FixedRateBond_DirtyPrice(Bonds[[#Headers],[Dirty Price]]&amp;Bonds[[#This Row],[No]],Bonds[[#This Row],[Bond]])</f>
        <v>DirtyPrice77</v>
      </c>
      <c r="P78" t="str">
        <f ca="1">+_xll.__FixedRateBond_Yield(Bonds[[#Headers],[Yield]]&amp;Bonds[[#This Row],[No]],Bonds[[#This Row],[Bond]])</f>
        <v>Yield77</v>
      </c>
      <c r="Q78">
        <f ca="1">+_xll._Value(Bonds[[#This Row],[NPV]])</f>
        <v>221.55952568976053</v>
      </c>
      <c r="R78">
        <f ca="1">+_xll._Value(Bonds[[#This Row],[Clean Price]])</f>
        <v>218.52972040026921</v>
      </c>
      <c r="S78">
        <f ca="1">+_xll._Value(Bonds[[#This Row],[Dirty Price]])</f>
        <v>221.58862938367278</v>
      </c>
      <c r="T78" s="2">
        <f ca="1">+_xll._Value(Bonds[[#This Row],[Yield]])</f>
        <v>3.6621222669407982E-2</v>
      </c>
      <c r="U78" s="6">
        <f>Bonds[[#This Row],[No]]</f>
        <v>77</v>
      </c>
      <c r="V78" s="7">
        <f ca="1">Bonds[[#This Row],[Clean Price value]]/Bonds[[#This Row],[lagv]]</f>
        <v>1.0082938443959757</v>
      </c>
      <c r="W78" s="6" t="str">
        <f ca="1">+_xll._Delay_Double(Bonds[[#Headers],[-lag]]&amp;Bonds[[#This Row],[No]],Bonds[[#This Row],[Clean Price]],4)</f>
        <v>-lag77</v>
      </c>
      <c r="X78" s="6">
        <f ca="1">+_xll._Value(Bonds[[#This Row],[-lag]])</f>
        <v>216.73217744493991</v>
      </c>
    </row>
    <row r="79" spans="3:24" x14ac:dyDescent="0.35">
      <c r="C79">
        <f t="shared" si="4"/>
        <v>78</v>
      </c>
      <c r="D79" t="str">
        <f>+_xll.__BondPricer(Bonds[[#Headers],[Engine]]&amp;Bonds[[#This Row],[No]],$A$2)</f>
        <v>Engine78</v>
      </c>
      <c r="E79" s="2">
        <f ca="1">E78+(Bonds[[#This Row],[rand]]/1000)</f>
        <v>8.4053286613200343E-2</v>
      </c>
      <c r="F79" s="2" t="str">
        <f ca="1">+_xll._Double_Range(Bonds[[#Headers],[Coupon]]&amp;Bonds[[#This Row],[No]],Bonds[[#This Row],[Rate]])</f>
        <v>Coupon78</v>
      </c>
      <c r="G79" s="5">
        <f t="shared" si="5"/>
        <v>215.15219505700378</v>
      </c>
      <c r="H79" s="5" t="str">
        <f>+_xll._Double(Bonds[[#Headers],[RedA]]&amp;Bonds[[#This Row],[No]],Bonds[[#This Row],[Redemption]])</f>
        <v>RedA78</v>
      </c>
      <c r="I79" s="5">
        <f t="shared" ca="1" si="3"/>
        <v>0.15497389732509725</v>
      </c>
      <c r="J79" s="3">
        <v>39217</v>
      </c>
      <c r="K79" s="3">
        <v>42870</v>
      </c>
      <c r="L7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Bond78</v>
      </c>
      <c r="M79" t="str">
        <f ca="1">+_xll.__FixedRateBond_NPV(Bonds[[#Headers],[NPV]]&amp;Bonds[[#This Row],[No]],Bonds[[#This Row],[Bond]])</f>
        <v>NPV78</v>
      </c>
      <c r="N79" t="str">
        <f ca="1">+_xll.__FixedRateBond_CleanPrice(Bonds[[#Headers],[Clean Price]]&amp;Bonds[[#This Row],[No]],Bonds[[#This Row],[Bond]])</f>
        <v>CleanPrice78</v>
      </c>
      <c r="O79" t="str">
        <f ca="1">+_xll.__FixedRateBond_DirtyPrice(Bonds[[#Headers],[Dirty Price]]&amp;Bonds[[#This Row],[No]],Bonds[[#This Row],[Bond]])</f>
        <v>DirtyPrice78</v>
      </c>
      <c r="P79" t="str">
        <f ca="1">+_xll.__FixedRateBond_Yield(Bonds[[#Headers],[Yield]]&amp;Bonds[[#This Row],[No]],Bonds[[#This Row],[Bond]])</f>
        <v>Yield78</v>
      </c>
      <c r="Q79">
        <f ca="1">+_xll._Value(Bonds[[#This Row],[NPV]])</f>
        <v>223.47514463267967</v>
      </c>
      <c r="R79">
        <f ca="1">+_xll._Value(Bonds[[#This Row],[Clean Price]])</f>
        <v>220.42860096202136</v>
      </c>
      <c r="S79">
        <f ca="1">+_xll._Value(Bonds[[#This Row],[Dirty Price]])</f>
        <v>223.50449995913715</v>
      </c>
      <c r="T79" s="2">
        <f ca="1">+_xll._Value(Bonds[[#This Row],[Yield]])</f>
        <v>3.6624867981991993E-2</v>
      </c>
      <c r="U79" s="6">
        <f>Bonds[[#This Row],[No]]</f>
        <v>78</v>
      </c>
      <c r="V79" s="7">
        <f ca="1">Bonds[[#This Row],[Clean Price value]]/Bonds[[#This Row],[lagv]]</f>
        <v>1.0091378394558921</v>
      </c>
      <c r="W79" s="6" t="str">
        <f ca="1">+_xll._Delay_Double(Bonds[[#Headers],[-lag]]&amp;Bonds[[#This Row],[No]],Bonds[[#This Row],[Clean Price]],4)</f>
        <v>-lag78</v>
      </c>
      <c r="X79" s="6">
        <f ca="1">+_xll._Value(Bonds[[#This Row],[-lag]])</f>
        <v>218.43259894096556</v>
      </c>
    </row>
    <row r="80" spans="3:24" x14ac:dyDescent="0.35">
      <c r="C80">
        <f t="shared" si="4"/>
        <v>79</v>
      </c>
      <c r="D80" t="str">
        <f>+_xll.__BondPricer(Bonds[[#Headers],[Engine]]&amp;Bonds[[#This Row],[No]],$A$2)</f>
        <v>Engine79</v>
      </c>
      <c r="E80" s="2">
        <f ca="1">E79+(Bonds[[#This Row],[rand]]/1000)</f>
        <v>8.4322816348954804E-2</v>
      </c>
      <c r="F80" s="2" t="str">
        <f ca="1">+_xll._Double_Range(Bonds[[#Headers],[Coupon]]&amp;Bonds[[#This Row],[No]],Bonds[[#This Row],[Rate]])</f>
        <v>Coupon79</v>
      </c>
      <c r="G80" s="5">
        <f t="shared" si="5"/>
        <v>217.30371700757382</v>
      </c>
      <c r="H80" s="5" t="str">
        <f>+_xll._Double(Bonds[[#Headers],[RedA]]&amp;Bonds[[#This Row],[No]],Bonds[[#This Row],[Redemption]])</f>
        <v>RedA79</v>
      </c>
      <c r="I80" s="5">
        <f t="shared" ca="1" si="3"/>
        <v>0.26952973575446704</v>
      </c>
      <c r="J80" s="3">
        <v>39217</v>
      </c>
      <c r="K80" s="3">
        <v>42870</v>
      </c>
      <c r="L8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Bond79</v>
      </c>
      <c r="M80" t="str">
        <f ca="1">+_xll.__FixedRateBond_NPV(Bonds[[#Headers],[NPV]]&amp;Bonds[[#This Row],[No]],Bonds[[#This Row],[Bond]])</f>
        <v>NPV79</v>
      </c>
      <c r="N80" t="str">
        <f ca="1">+_xll.__FixedRateBond_CleanPrice(Bonds[[#Headers],[Clean Price]]&amp;Bonds[[#This Row],[No]],Bonds[[#This Row],[Bond]])</f>
        <v>CleanPrice79</v>
      </c>
      <c r="O80" t="str">
        <f ca="1">+_xll.__FixedRateBond_DirtyPrice(Bonds[[#Headers],[Dirty Price]]&amp;Bonds[[#This Row],[No]],Bonds[[#This Row],[Bond]])</f>
        <v>DirtyPrice79</v>
      </c>
      <c r="P80" t="str">
        <f ca="1">+_xll.__FixedRateBond_Yield(Bonds[[#Headers],[Yield]]&amp;Bonds[[#This Row],[No]],Bonds[[#This Row],[Bond]])</f>
        <v>Yield79</v>
      </c>
      <c r="Q80">
        <f ca="1">+_xll._Value(Bonds[[#This Row],[NPV]])</f>
        <v>225.1064997748548</v>
      </c>
      <c r="R80">
        <f ca="1">+_xll._Value(Bonds[[#This Row],[Clean Price]])</f>
        <v>222.05676567363165</v>
      </c>
      <c r="S80">
        <f ca="1">+_xll._Value(Bonds[[#This Row],[Dirty Price]])</f>
        <v>225.13606939343342</v>
      </c>
      <c r="T80" s="2">
        <f ca="1">+_xll._Value(Bonds[[#This Row],[Yield]])</f>
        <v>3.6632134103775034E-2</v>
      </c>
      <c r="U80" s="6">
        <f>Bonds[[#This Row],[No]]</f>
        <v>79</v>
      </c>
      <c r="V80" s="7">
        <f ca="1">Bonds[[#This Row],[Clean Price value]]/Bonds[[#This Row],[lagv]]</f>
        <v>1.0068527952658117</v>
      </c>
      <c r="W80" s="6" t="str">
        <f ca="1">+_xll._Delay_Double(Bonds[[#Headers],[-lag]]&amp;Bonds[[#This Row],[No]],Bonds[[#This Row],[Clean Price]],4)</f>
        <v>-lag79</v>
      </c>
      <c r="X80" s="6">
        <f ca="1">+_xll._Value(Bonds[[#This Row],[-lag]])</f>
        <v>220.54541311076969</v>
      </c>
    </row>
    <row r="81" spans="3:24" x14ac:dyDescent="0.35">
      <c r="C81">
        <f t="shared" si="4"/>
        <v>80</v>
      </c>
      <c r="D81" t="str">
        <f>+_xll.__BondPricer(Bonds[[#Headers],[Engine]]&amp;Bonds[[#This Row],[No]],$A$2)</f>
        <v>Engine80</v>
      </c>
      <c r="E81" s="2">
        <f ca="1">E80+(Bonds[[#This Row],[rand]]/1000)</f>
        <v>8.525627543027911E-2</v>
      </c>
      <c r="F81" s="2" t="str">
        <f ca="1">+_xll._Double_Range(Bonds[[#Headers],[Coupon]]&amp;Bonds[[#This Row],[No]],Bonds[[#This Row],[Rate]])</f>
        <v>Coupon80</v>
      </c>
      <c r="G81" s="5">
        <f t="shared" si="5"/>
        <v>219.47675417764955</v>
      </c>
      <c r="H81" s="5" t="str">
        <f>+_xll._Double(Bonds[[#Headers],[RedA]]&amp;Bonds[[#This Row],[No]],Bonds[[#This Row],[Redemption]])</f>
        <v>RedA80</v>
      </c>
      <c r="I81" s="5">
        <f t="shared" ca="1" si="3"/>
        <v>0.93345908132429989</v>
      </c>
      <c r="J81" s="3">
        <v>39217</v>
      </c>
      <c r="K81" s="3">
        <v>42870</v>
      </c>
      <c r="L8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Bond80</v>
      </c>
      <c r="M81" t="str">
        <f ca="1">+_xll.__FixedRateBond_NPV(Bonds[[#Headers],[NPV]]&amp;Bonds[[#This Row],[No]],Bonds[[#This Row],[Bond]])</f>
        <v>NPV80</v>
      </c>
      <c r="N81" t="str">
        <f ca="1">+_xll.__FixedRateBond_CleanPrice(Bonds[[#Headers],[Clean Price]]&amp;Bonds[[#This Row],[No]],Bonds[[#This Row],[Bond]])</f>
        <v>CleanPrice80</v>
      </c>
      <c r="O81" t="str">
        <f ca="1">+_xll.__FixedRateBond_DirtyPrice(Bonds[[#Headers],[Dirty Price]]&amp;Bonds[[#This Row],[No]],Bonds[[#This Row],[Bond]])</f>
        <v>DirtyPrice80</v>
      </c>
      <c r="P81" t="str">
        <f ca="1">+_xll.__FixedRateBond_Yield(Bonds[[#Headers],[Yield]]&amp;Bonds[[#This Row],[No]],Bonds[[#This Row],[Bond]])</f>
        <v>Yield80</v>
      </c>
      <c r="Q81">
        <f ca="1">+_xll._Value(Bonds[[#This Row],[NPV]])</f>
        <v>227.16134630668199</v>
      </c>
      <c r="R81">
        <f ca="1">+_xll._Value(Bonds[[#This Row],[Clean Price]])</f>
        <v>224.08998442467808</v>
      </c>
      <c r="S81">
        <f ca="1">+_xll._Value(Bonds[[#This Row],[Dirty Price]])</f>
        <v>227.1911858465123</v>
      </c>
      <c r="T81" s="2">
        <f ca="1">+_xll._Value(Bonds[[#This Row],[Yield]])</f>
        <v>3.6634487199783336E-2</v>
      </c>
      <c r="U81" s="6">
        <f>Bonds[[#This Row],[No]]</f>
        <v>80</v>
      </c>
      <c r="V81" s="7">
        <f ca="1">Bonds[[#This Row],[Clean Price value]]/Bonds[[#This Row],[lagv]]</f>
        <v>1.0056984104207229</v>
      </c>
      <c r="W81" s="6" t="str">
        <f ca="1">+_xll._Delay_Double(Bonds[[#Headers],[-lag]]&amp;Bonds[[#This Row],[No]],Bonds[[#This Row],[Clean Price]],4)</f>
        <v>-lag80</v>
      </c>
      <c r="X81" s="6">
        <f ca="1">+_xll._Value(Bonds[[#This Row],[-lag]])</f>
        <v>222.82026311539309</v>
      </c>
    </row>
    <row r="82" spans="3:24" x14ac:dyDescent="0.35">
      <c r="C82">
        <f t="shared" si="4"/>
        <v>81</v>
      </c>
      <c r="D82" t="str">
        <f>+_xll.__BondPricer(Bonds[[#Headers],[Engine]]&amp;Bonds[[#This Row],[No]],$A$2)</f>
        <v>Engine81</v>
      </c>
      <c r="E82" s="2">
        <f ca="1">E81+(Bonds[[#This Row],[rand]]/1000)</f>
        <v>8.5688899022964699E-2</v>
      </c>
      <c r="F82" s="2" t="str">
        <f ca="1">+_xll._Double_Range(Bonds[[#Headers],[Coupon]]&amp;Bonds[[#This Row],[No]],Bonds[[#This Row],[Rate]])</f>
        <v>Coupon81</v>
      </c>
      <c r="G82" s="5">
        <f t="shared" si="5"/>
        <v>221.67152171942604</v>
      </c>
      <c r="H82" s="5" t="str">
        <f>+_xll._Double(Bonds[[#Headers],[RedA]]&amp;Bonds[[#This Row],[No]],Bonds[[#This Row],[Redemption]])</f>
        <v>RedA81</v>
      </c>
      <c r="I82" s="5">
        <f t="shared" ca="1" si="3"/>
        <v>0.43262359268558415</v>
      </c>
      <c r="J82" s="3">
        <v>39217</v>
      </c>
      <c r="K82" s="3">
        <v>42870</v>
      </c>
      <c r="L8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Bond81</v>
      </c>
      <c r="M82" t="str">
        <f ca="1">+_xll.__FixedRateBond_NPV(Bonds[[#Headers],[NPV]]&amp;Bonds[[#This Row],[No]],Bonds[[#This Row],[Bond]])</f>
        <v>NPV81</v>
      </c>
      <c r="N82" t="str">
        <f ca="1">+_xll.__FixedRateBond_CleanPrice(Bonds[[#Headers],[Clean Price]]&amp;Bonds[[#This Row],[No]],Bonds[[#This Row],[Bond]])</f>
        <v>CleanPrice81</v>
      </c>
      <c r="O82" t="str">
        <f ca="1">+_xll.__FixedRateBond_DirtyPrice(Bonds[[#Headers],[Dirty Price]]&amp;Bonds[[#This Row],[No]],Bonds[[#This Row],[Bond]])</f>
        <v>DirtyPrice81</v>
      </c>
      <c r="P82" t="str">
        <f ca="1">+_xll.__FixedRateBond_Yield(Bonds[[#Headers],[Yield]]&amp;Bonds[[#This Row],[No]],Bonds[[#This Row],[Bond]])</f>
        <v>Yield81</v>
      </c>
      <c r="Q82">
        <f ca="1">+_xll._Value(Bonds[[#This Row],[NPV]])</f>
        <v>229.02293614094577</v>
      </c>
      <c r="R82">
        <f ca="1">+_xll._Value(Bonds[[#This Row],[Clean Price]])</f>
        <v>225.93939472280829</v>
      </c>
      <c r="S82">
        <f ca="1">+_xll._Value(Bonds[[#This Row],[Dirty Price]])</f>
        <v>229.05302021614668</v>
      </c>
      <c r="T82" s="2">
        <f ca="1">+_xll._Value(Bonds[[#This Row],[Yield]])</f>
        <v>3.6639354562759407E-2</v>
      </c>
      <c r="U82" s="6">
        <f>Bonds[[#This Row],[No]]</f>
        <v>81</v>
      </c>
      <c r="V82" s="7">
        <f ca="1">Bonds[[#This Row],[Clean Price value]]/Bonds[[#This Row],[lagv]]</f>
        <v>1.0040298500073148</v>
      </c>
      <c r="W82" s="6" t="str">
        <f ca="1">+_xll._Delay_Double(Bonds[[#Headers],[-lag]]&amp;Bonds[[#This Row],[No]],Bonds[[#This Row],[Clean Price]],4)</f>
        <v>-lag81</v>
      </c>
      <c r="X82" s="6">
        <f ca="1">+_xll._Value(Bonds[[#This Row],[-lag]])</f>
        <v>225.03254731038348</v>
      </c>
    </row>
    <row r="83" spans="3:24" x14ac:dyDescent="0.35">
      <c r="C83">
        <f t="shared" si="4"/>
        <v>82</v>
      </c>
      <c r="D83" t="str">
        <f>+_xll.__BondPricer(Bonds[[#Headers],[Engine]]&amp;Bonds[[#This Row],[No]],$A$2)</f>
        <v>Engine82</v>
      </c>
      <c r="E83" s="2">
        <f ca="1">E82+(Bonds[[#This Row],[rand]]/1000)</f>
        <v>8.6186240960501023E-2</v>
      </c>
      <c r="F83" s="2" t="str">
        <f ca="1">+_xll._Double_Range(Bonds[[#Headers],[Coupon]]&amp;Bonds[[#This Row],[No]],Bonds[[#This Row],[Rate]])</f>
        <v>Coupon82</v>
      </c>
      <c r="G83" s="5">
        <f t="shared" si="5"/>
        <v>223.8882369366203</v>
      </c>
      <c r="H83" s="5" t="str">
        <f>+_xll._Double(Bonds[[#Headers],[RedA]]&amp;Bonds[[#This Row],[No]],Bonds[[#This Row],[Redemption]])</f>
        <v>RedA82</v>
      </c>
      <c r="I83" s="5">
        <f t="shared" ca="1" si="3"/>
        <v>0.49734193753632583</v>
      </c>
      <c r="J83" s="3">
        <v>39217</v>
      </c>
      <c r="K83" s="3">
        <v>42870</v>
      </c>
      <c r="L8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Bond82</v>
      </c>
      <c r="M83" t="str">
        <f ca="1">+_xll.__FixedRateBond_NPV(Bonds[[#Headers],[NPV]]&amp;Bonds[[#This Row],[No]],Bonds[[#This Row],[Bond]])</f>
        <v>NPV82</v>
      </c>
      <c r="N83" t="str">
        <f ca="1">+_xll.__FixedRateBond_CleanPrice(Bonds[[#Headers],[Clean Price]]&amp;Bonds[[#This Row],[No]],Bonds[[#This Row],[Bond]])</f>
        <v>CleanPrice82</v>
      </c>
      <c r="O83" t="str">
        <f ca="1">+_xll.__FixedRateBond_DirtyPrice(Bonds[[#Headers],[Dirty Price]]&amp;Bonds[[#This Row],[No]],Bonds[[#This Row],[Bond]])</f>
        <v>DirtyPrice82</v>
      </c>
      <c r="P83" t="str">
        <f ca="1">+_xll.__FixedRateBond_Yield(Bonds[[#Headers],[Yield]]&amp;Bonds[[#This Row],[No]],Bonds[[#This Row],[Bond]])</f>
        <v>Yield82</v>
      </c>
      <c r="Q83">
        <f ca="1">+_xll._Value(Bonds[[#This Row],[NPV]])</f>
        <v>230.90844085305719</v>
      </c>
      <c r="R83">
        <f ca="1">+_xll._Value(Bonds[[#This Row],[Clean Price]])</f>
        <v>227.81235857643807</v>
      </c>
      <c r="S83">
        <f ca="1">+_xll._Value(Bonds[[#This Row],[Dirty Price]])</f>
        <v>230.93877260504763</v>
      </c>
      <c r="T83" s="2">
        <f ca="1">+_xll._Value(Bonds[[#This Row],[Yield]])</f>
        <v>3.6644109106063853E-2</v>
      </c>
      <c r="U83" s="6">
        <f>Bonds[[#This Row],[No]]</f>
        <v>82</v>
      </c>
      <c r="V83" s="7">
        <f ca="1">Bonds[[#This Row],[Clean Price value]]/Bonds[[#This Row],[lagv]]</f>
        <v>1.0032354398671759</v>
      </c>
      <c r="W83" s="6" t="str">
        <f ca="1">+_xll._Delay_Double(Bonds[[#Headers],[-lag]]&amp;Bonds[[#This Row],[No]],Bonds[[#This Row],[Clean Price]],4)</f>
        <v>-lag82</v>
      </c>
      <c r="X83" s="6">
        <f ca="1">+_xll._Value(Bonds[[#This Row],[-lag]])</f>
        <v>227.07766245438805</v>
      </c>
    </row>
    <row r="84" spans="3:24" x14ac:dyDescent="0.35">
      <c r="C84">
        <f t="shared" si="4"/>
        <v>83</v>
      </c>
      <c r="D84" t="str">
        <f>+_xll.__BondPricer(Bonds[[#Headers],[Engine]]&amp;Bonds[[#This Row],[No]],$A$2)</f>
        <v>Engine83</v>
      </c>
      <c r="E84" s="2">
        <f ca="1">E83+(Bonds[[#This Row],[rand]]/1000)</f>
        <v>8.702065541551833E-2</v>
      </c>
      <c r="F84" s="2" t="str">
        <f ca="1">+_xll._Double_Range(Bonds[[#Headers],[Coupon]]&amp;Bonds[[#This Row],[No]],Bonds[[#This Row],[Rate]])</f>
        <v>Coupon83</v>
      </c>
      <c r="G84" s="5">
        <f t="shared" si="5"/>
        <v>226.1271193059865</v>
      </c>
      <c r="H84" s="5" t="str">
        <f>+_xll._Double(Bonds[[#Headers],[RedA]]&amp;Bonds[[#This Row],[No]],Bonds[[#This Row],[Redemption]])</f>
        <v>RedA83</v>
      </c>
      <c r="I84" s="5">
        <f t="shared" ca="1" si="3"/>
        <v>0.83441445501730105</v>
      </c>
      <c r="J84" s="3">
        <v>39217</v>
      </c>
      <c r="K84" s="3">
        <v>42870</v>
      </c>
      <c r="L8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Bond83</v>
      </c>
      <c r="M84" t="str">
        <f ca="1">+_xll.__FixedRateBond_NPV(Bonds[[#Headers],[NPV]]&amp;Bonds[[#This Row],[No]],Bonds[[#This Row],[Bond]])</f>
        <v>NPV83</v>
      </c>
      <c r="N84" t="str">
        <f ca="1">+_xll.__FixedRateBond_CleanPrice(Bonds[[#Headers],[Clean Price]]&amp;Bonds[[#This Row],[No]],Bonds[[#This Row],[Bond]])</f>
        <v>CleanPrice83</v>
      </c>
      <c r="O84" t="str">
        <f ca="1">+_xll.__FixedRateBond_DirtyPrice(Bonds[[#Headers],[Dirty Price]]&amp;Bonds[[#This Row],[No]],Bonds[[#This Row],[Bond]])</f>
        <v>DirtyPrice83</v>
      </c>
      <c r="P84" t="str">
        <f ca="1">+_xll.__FixedRateBond_Yield(Bonds[[#Headers],[Yield]]&amp;Bonds[[#This Row],[No]],Bonds[[#This Row],[Bond]])</f>
        <v>Yield83</v>
      </c>
      <c r="Q84">
        <f ca="1">+_xll._Value(Bonds[[#This Row],[NPV]])</f>
        <v>232.9914280449722</v>
      </c>
      <c r="R84">
        <f ca="1">+_xll._Value(Bonds[[#This Row],[Clean Price]])</f>
        <v>229.8746050992892</v>
      </c>
      <c r="S84">
        <f ca="1">+_xll._Value(Bonds[[#This Row],[Dirty Price]])</f>
        <v>233.02203341472506</v>
      </c>
      <c r="T84" s="2">
        <f ca="1">+_xll._Value(Bonds[[#This Row],[Yield]])</f>
        <v>3.6646736192703255E-2</v>
      </c>
      <c r="U84" s="6">
        <f>Bonds[[#This Row],[No]]</f>
        <v>83</v>
      </c>
      <c r="V84" s="7">
        <f ca="1">Bonds[[#This Row],[Clean Price value]]/Bonds[[#This Row],[lagv]]</f>
        <v>1.0043589589260589</v>
      </c>
      <c r="W84" s="6" t="str">
        <f ca="1">+_xll._Delay_Double(Bonds[[#Headers],[-lag]]&amp;Bonds[[#This Row],[No]],Bonds[[#This Row],[Clean Price]],4)</f>
        <v>-lag83</v>
      </c>
      <c r="X84" s="6">
        <f ca="1">+_xll._Value(Bonds[[#This Row],[-lag]])</f>
        <v>228.87693991905999</v>
      </c>
    </row>
    <row r="85" spans="3:24" x14ac:dyDescent="0.35">
      <c r="C85">
        <f t="shared" si="4"/>
        <v>84</v>
      </c>
      <c r="D85" t="str">
        <f>+_xll.__BondPricer(Bonds[[#Headers],[Engine]]&amp;Bonds[[#This Row],[No]],$A$2)</f>
        <v>Engine84</v>
      </c>
      <c r="E85" s="2">
        <f ca="1">E84+(Bonds[[#This Row],[rand]]/1000)</f>
        <v>8.7970159655075458E-2</v>
      </c>
      <c r="F85" s="2" t="str">
        <f ca="1">+_xll._Double_Range(Bonds[[#Headers],[Coupon]]&amp;Bonds[[#This Row],[No]],Bonds[[#This Row],[Rate]])</f>
        <v>Coupon84</v>
      </c>
      <c r="G85" s="5">
        <f t="shared" si="5"/>
        <v>228.38839049904635</v>
      </c>
      <c r="H85" s="5" t="str">
        <f>+_xll._Double(Bonds[[#Headers],[RedA]]&amp;Bonds[[#This Row],[No]],Bonds[[#This Row],[Redemption]])</f>
        <v>RedA84</v>
      </c>
      <c r="I85" s="5">
        <f t="shared" ca="1" si="3"/>
        <v>0.94950423955712726</v>
      </c>
      <c r="J85" s="3">
        <v>39217</v>
      </c>
      <c r="K85" s="3">
        <v>42870</v>
      </c>
      <c r="L8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Bond84</v>
      </c>
      <c r="M85" t="str">
        <f ca="1">+_xll.__FixedRateBond_NPV(Bonds[[#Headers],[NPV]]&amp;Bonds[[#This Row],[No]],Bonds[[#This Row],[Bond]])</f>
        <v>NPV84</v>
      </c>
      <c r="N85" t="str">
        <f ca="1">+_xll.__FixedRateBond_CleanPrice(Bonds[[#Headers],[Clean Price]]&amp;Bonds[[#This Row],[No]],Bonds[[#This Row],[Bond]])</f>
        <v>CleanPrice84</v>
      </c>
      <c r="O85" t="str">
        <f ca="1">+_xll.__FixedRateBond_DirtyPrice(Bonds[[#Headers],[Dirty Price]]&amp;Bonds[[#This Row],[No]],Bonds[[#This Row],[Bond]])</f>
        <v>DirtyPrice84</v>
      </c>
      <c r="P85" t="str">
        <f ca="1">+_xll.__FixedRateBond_Yield(Bonds[[#Headers],[Yield]]&amp;Bonds[[#This Row],[No]],Bonds[[#This Row],[Bond]])</f>
        <v>Yield84</v>
      </c>
      <c r="Q85">
        <f ca="1">+_xll._Value(Bonds[[#This Row],[NPV]])</f>
        <v>235.22809618675052</v>
      </c>
      <c r="R85">
        <f ca="1">+_xll._Value(Bonds[[#This Row],[Clean Price]])</f>
        <v>232.08431996783008</v>
      </c>
      <c r="S85">
        <f ca="1">+_xll._Value(Bonds[[#This Row],[Dirty Price]])</f>
        <v>235.25899536154191</v>
      </c>
      <c r="T85" s="2">
        <f ca="1">+_xll._Value(Bonds[[#This Row],[Yield]])</f>
        <v>3.6647816038131727E-2</v>
      </c>
      <c r="U85" s="6">
        <f>Bonds[[#This Row],[No]]</f>
        <v>84</v>
      </c>
      <c r="V85" s="7">
        <f ca="1">Bonds[[#This Row],[Clean Price value]]/Bonds[[#This Row],[lagv]]</f>
        <v>1.0054102726956178</v>
      </c>
      <c r="W85" s="6" t="str">
        <f ca="1">+_xll._Delay_Double(Bonds[[#Headers],[-lag]]&amp;Bonds[[#This Row],[No]],Bonds[[#This Row],[Clean Price]],4)</f>
        <v>-lag84</v>
      </c>
      <c r="X85" s="6">
        <f ca="1">+_xll._Value(Bonds[[#This Row],[-lag]])</f>
        <v>230.83543730420217</v>
      </c>
    </row>
    <row r="86" spans="3:24" x14ac:dyDescent="0.35">
      <c r="C86">
        <f t="shared" si="4"/>
        <v>85</v>
      </c>
      <c r="D86" t="str">
        <f>+_xll.__BondPricer(Bonds[[#Headers],[Engine]]&amp;Bonds[[#This Row],[No]],$A$2)</f>
        <v>Engine85</v>
      </c>
      <c r="E86" s="2">
        <f ca="1">E85+(Bonds[[#This Row],[rand]]/1000)</f>
        <v>8.8617564828068832E-2</v>
      </c>
      <c r="F86" s="2" t="str">
        <f ca="1">+_xll._Double_Range(Bonds[[#Headers],[Coupon]]&amp;Bonds[[#This Row],[No]],Bonds[[#This Row],[Rate]])</f>
        <v>Coupon85</v>
      </c>
      <c r="G86" s="5">
        <f t="shared" si="5"/>
        <v>230.67227440403681</v>
      </c>
      <c r="H86" s="5" t="str">
        <f>+_xll._Double(Bonds[[#Headers],[RedA]]&amp;Bonds[[#This Row],[No]],Bonds[[#This Row],[Redemption]])</f>
        <v>RedA85</v>
      </c>
      <c r="I86" s="5">
        <f t="shared" ca="1" si="3"/>
        <v>0.64740517299337663</v>
      </c>
      <c r="J86" s="3">
        <v>39217</v>
      </c>
      <c r="K86" s="3">
        <v>42870</v>
      </c>
      <c r="L8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Bond85</v>
      </c>
      <c r="M86" t="str">
        <f ca="1">+_xll.__FixedRateBond_NPV(Bonds[[#Headers],[NPV]]&amp;Bonds[[#This Row],[No]],Bonds[[#This Row],[Bond]])</f>
        <v>NPV85</v>
      </c>
      <c r="N86" t="str">
        <f ca="1">+_xll.__FixedRateBond_CleanPrice(Bonds[[#Headers],[Clean Price]]&amp;Bonds[[#This Row],[No]],Bonds[[#This Row],[Bond]])</f>
        <v>CleanPrice85</v>
      </c>
      <c r="O86" t="str">
        <f ca="1">+_xll.__FixedRateBond_DirtyPrice(Bonds[[#Headers],[Dirty Price]]&amp;Bonds[[#This Row],[No]],Bonds[[#This Row],[Bond]])</f>
        <v>DirtyPrice85</v>
      </c>
      <c r="P86" t="str">
        <f ca="1">+_xll.__FixedRateBond_Yield(Bonds[[#Headers],[Yield]]&amp;Bonds[[#This Row],[No]],Bonds[[#This Row],[Bond]])</f>
        <v>Yield85</v>
      </c>
      <c r="Q86">
        <f ca="1">+_xll._Value(Bonds[[#This Row],[NPV]])</f>
        <v>237.33729142966473</v>
      </c>
      <c r="R86">
        <f ca="1">+_xll._Value(Bonds[[#This Row],[Clean Price]])</f>
        <v>234.1730655246036</v>
      </c>
      <c r="S86">
        <f ca="1">+_xll._Value(Bonds[[#This Row],[Dirty Price]])</f>
        <v>237.36846766486485</v>
      </c>
      <c r="T86" s="2">
        <f ca="1">+_xll._Value(Bonds[[#This Row],[Yield]])</f>
        <v>3.6650604295730603E-2</v>
      </c>
      <c r="U86" s="6">
        <f>Bonds[[#This Row],[No]]</f>
        <v>85</v>
      </c>
      <c r="V86" s="7">
        <f ca="1">Bonds[[#This Row],[Clean Price value]]/Bonds[[#This Row],[lagv]]</f>
        <v>1.0052832256989055</v>
      </c>
      <c r="W86" s="6" t="str">
        <f ca="1">+_xll._Delay_Double(Bonds[[#Headers],[-lag]]&amp;Bonds[[#This Row],[No]],Bonds[[#This Row],[Clean Price]],4)</f>
        <v>-lag85</v>
      </c>
      <c r="X86" s="6">
        <f ca="1">+_xll._Value(Bonds[[#This Row],[-lag]])</f>
        <v>232.94237836486218</v>
      </c>
    </row>
    <row r="87" spans="3:24" x14ac:dyDescent="0.35">
      <c r="C87">
        <f t="shared" si="4"/>
        <v>86</v>
      </c>
      <c r="D87" t="str">
        <f>+_xll.__BondPricer(Bonds[[#Headers],[Engine]]&amp;Bonds[[#This Row],[No]],$A$2)</f>
        <v>Engine86</v>
      </c>
      <c r="E87" s="2">
        <f ca="1">E86+(Bonds[[#This Row],[rand]]/1000)</f>
        <v>8.9362155101712276E-2</v>
      </c>
      <c r="F87" s="2" t="str">
        <f ca="1">+_xll._Double_Range(Bonds[[#Headers],[Coupon]]&amp;Bonds[[#This Row],[No]],Bonds[[#This Row],[Rate]])</f>
        <v>Coupon86</v>
      </c>
      <c r="G87" s="5">
        <f t="shared" si="5"/>
        <v>232.97899714807718</v>
      </c>
      <c r="H87" s="5" t="str">
        <f>+_xll._Double(Bonds[[#Headers],[RedA]]&amp;Bonds[[#This Row],[No]],Bonds[[#This Row],[Redemption]])</f>
        <v>RedA86</v>
      </c>
      <c r="I87" s="5">
        <f t="shared" ca="1" si="3"/>
        <v>0.74459027364344721</v>
      </c>
      <c r="J87" s="3">
        <v>39217</v>
      </c>
      <c r="K87" s="3">
        <v>42870</v>
      </c>
      <c r="L8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Bond86</v>
      </c>
      <c r="M87" t="str">
        <f ca="1">+_xll.__FixedRateBond_NPV(Bonds[[#Headers],[NPV]]&amp;Bonds[[#This Row],[No]],Bonds[[#This Row],[Bond]])</f>
        <v>NPV86</v>
      </c>
      <c r="N87" t="str">
        <f ca="1">+_xll.__FixedRateBond_CleanPrice(Bonds[[#Headers],[Clean Price]]&amp;Bonds[[#This Row],[No]],Bonds[[#This Row],[Bond]])</f>
        <v>CleanPrice86</v>
      </c>
      <c r="O87" t="str">
        <f ca="1">+_xll.__FixedRateBond_DirtyPrice(Bonds[[#Headers],[Dirty Price]]&amp;Bonds[[#This Row],[No]],Bonds[[#This Row],[Bond]])</f>
        <v>DirtyPrice86</v>
      </c>
      <c r="P87" t="str">
        <f ca="1">+_xll.__FixedRateBond_Yield(Bonds[[#Headers],[Yield]]&amp;Bonds[[#This Row],[No]],Bonds[[#This Row],[Bond]])</f>
        <v>Yield86</v>
      </c>
      <c r="Q87">
        <f ca="1">+_xll._Value(Bonds[[#This Row],[NPV]])</f>
        <v>239.32468172023403</v>
      </c>
      <c r="R87">
        <f ca="1">+_xll._Value(Bonds[[#This Row],[Clean Price]])</f>
        <v>236.14626092588628</v>
      </c>
      <c r="S87">
        <f ca="1">+_xll._Value(Bonds[[#This Row],[Dirty Price]])</f>
        <v>239.35611901574524</v>
      </c>
      <c r="T87" s="2">
        <f ca="1">+_xll._Value(Bonds[[#This Row],[Yield]])</f>
        <v>3.6654988145828259E-2</v>
      </c>
      <c r="U87" s="6">
        <f>Bonds[[#This Row],[No]]</f>
        <v>86</v>
      </c>
      <c r="V87" s="7">
        <f ca="1">Bonds[[#This Row],[Clean Price value]]/Bonds[[#This Row],[lagv]]</f>
        <v>1.0038948439226423</v>
      </c>
      <c r="W87" s="6" t="str">
        <f ca="1">+_xll._Delay_Double(Bonds[[#Headers],[-lag]]&amp;Bonds[[#This Row],[No]],Bonds[[#This Row],[Clean Price]],4)</f>
        <v>-lag86</v>
      </c>
      <c r="X87" s="6">
        <f ca="1">+_xll._Value(Bonds[[#This Row],[-lag]])</f>
        <v>235.23007649203856</v>
      </c>
    </row>
    <row r="88" spans="3:24" x14ac:dyDescent="0.35">
      <c r="C88">
        <f t="shared" si="4"/>
        <v>87</v>
      </c>
      <c r="D88" t="str">
        <f>+_xll.__BondPricer(Bonds[[#Headers],[Engine]]&amp;Bonds[[#This Row],[No]],$A$2)</f>
        <v>Engine87</v>
      </c>
      <c r="E88" s="2">
        <f ca="1">E87+(Bonds[[#This Row],[rand]]/1000)</f>
        <v>8.9634348760087634E-2</v>
      </c>
      <c r="F88" s="2" t="str">
        <f ca="1">+_xll._Double_Range(Bonds[[#Headers],[Coupon]]&amp;Bonds[[#This Row],[No]],Bonds[[#This Row],[Rate]])</f>
        <v>Coupon87</v>
      </c>
      <c r="G88" s="5">
        <f t="shared" si="5"/>
        <v>235.30878711955796</v>
      </c>
      <c r="H88" s="5" t="str">
        <f>+_xll._Double(Bonds[[#Headers],[RedA]]&amp;Bonds[[#This Row],[No]],Bonds[[#This Row],[Redemption]])</f>
        <v>RedA87</v>
      </c>
      <c r="I88" s="5">
        <f t="shared" ca="1" si="3"/>
        <v>0.27219365837536269</v>
      </c>
      <c r="J88" s="3">
        <v>39217</v>
      </c>
      <c r="K88" s="3">
        <v>42870</v>
      </c>
      <c r="L8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Bond87</v>
      </c>
      <c r="M88" t="str">
        <f ca="1">+_xll.__FixedRateBond_NPV(Bonds[[#Headers],[NPV]]&amp;Bonds[[#This Row],[No]],Bonds[[#This Row],[Bond]])</f>
        <v>NPV87</v>
      </c>
      <c r="N88" t="str">
        <f ca="1">+_xll.__FixedRateBond_CleanPrice(Bonds[[#Headers],[Clean Price]]&amp;Bonds[[#This Row],[No]],Bonds[[#This Row],[Bond]])</f>
        <v>CleanPrice87</v>
      </c>
      <c r="O88" t="str">
        <f ca="1">+_xll.__FixedRateBond_DirtyPrice(Bonds[[#Headers],[Dirty Price]]&amp;Bonds[[#This Row],[No]],Bonds[[#This Row],[Bond]])</f>
        <v>DirtyPrice87</v>
      </c>
      <c r="P88" t="str">
        <f ca="1">+_xll.__FixedRateBond_Yield(Bonds[[#Headers],[Yield]]&amp;Bonds[[#This Row],[No]],Bonds[[#This Row],[Bond]])</f>
        <v>Yield87</v>
      </c>
      <c r="Q88">
        <f ca="1">+_xll._Value(Bonds[[#This Row],[NPV]])</f>
        <v>241.73173565436326</v>
      </c>
      <c r="R88">
        <f ca="1">+_xll._Value(Bonds[[#This Row],[Clean Price]])</f>
        <v>238.52090653621923</v>
      </c>
      <c r="S88">
        <f ca="1">+_xll._Value(Bonds[[#This Row],[Dirty Price]])</f>
        <v>241.76348913650972</v>
      </c>
      <c r="T88" s="2">
        <f ca="1">+_xll._Value(Bonds[[#This Row],[Yield]])</f>
        <v>3.6654826974868784E-2</v>
      </c>
      <c r="U88" s="6">
        <f>Bonds[[#This Row],[No]]</f>
        <v>87</v>
      </c>
      <c r="V88" s="7">
        <f ca="1">Bonds[[#This Row],[Clean Price value]]/Bonds[[#This Row],[lagv]]</f>
        <v>1.0037541110860351</v>
      </c>
      <c r="W88" s="6" t="str">
        <f ca="1">+_xll._Delay_Double(Bonds[[#Headers],[-lag]]&amp;Bonds[[#This Row],[No]],Bonds[[#This Row],[Clean Price]],4)</f>
        <v>-lag87</v>
      </c>
      <c r="X88" s="6">
        <f ca="1">+_xll._Value(Bonds[[#This Row],[-lag]])</f>
        <v>237.62882154290355</v>
      </c>
    </row>
    <row r="89" spans="3:24" x14ac:dyDescent="0.35">
      <c r="C89">
        <f t="shared" si="4"/>
        <v>88</v>
      </c>
      <c r="D89" t="str">
        <f>+_xll.__BondPricer(Bonds[[#Headers],[Engine]]&amp;Bonds[[#This Row],[No]],$A$2)</f>
        <v>Engine88</v>
      </c>
      <c r="E89" s="2">
        <f ca="1">E88+(Bonds[[#This Row],[rand]]/1000)</f>
        <v>8.9736619224202313E-2</v>
      </c>
      <c r="F89" s="2" t="str">
        <f ca="1">+_xll._Double_Range(Bonds[[#Headers],[Coupon]]&amp;Bonds[[#This Row],[No]],Bonds[[#This Row],[Rate]])</f>
        <v>Coupon88</v>
      </c>
      <c r="G89" s="5">
        <f t="shared" si="5"/>
        <v>237.66187499075355</v>
      </c>
      <c r="H89" s="5" t="str">
        <f>+_xll._Double(Bonds[[#Headers],[RedA]]&amp;Bonds[[#This Row],[No]],Bonds[[#This Row],[Redemption]])</f>
        <v>RedA88</v>
      </c>
      <c r="I89" s="5">
        <f t="shared" ca="1" si="3"/>
        <v>0.10227046411467855</v>
      </c>
      <c r="J89" s="3">
        <v>39217</v>
      </c>
      <c r="K89" s="3">
        <v>42870</v>
      </c>
      <c r="L8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Bond88</v>
      </c>
      <c r="M89" t="str">
        <f ca="1">+_xll.__FixedRateBond_NPV(Bonds[[#Headers],[NPV]]&amp;Bonds[[#This Row],[No]],Bonds[[#This Row],[Bond]])</f>
        <v>NPV88</v>
      </c>
      <c r="N89" t="str">
        <f ca="1">+_xll.__FixedRateBond_CleanPrice(Bonds[[#Headers],[Clean Price]]&amp;Bonds[[#This Row],[No]],Bonds[[#This Row],[Bond]])</f>
        <v>CleanPrice88</v>
      </c>
      <c r="O89" t="str">
        <f ca="1">+_xll.__FixedRateBond_DirtyPrice(Bonds[[#Headers],[Dirty Price]]&amp;Bonds[[#This Row],[No]],Bonds[[#This Row],[Bond]])</f>
        <v>DirtyPrice88</v>
      </c>
      <c r="P89" t="str">
        <f ca="1">+_xll.__FixedRateBond_Yield(Bonds[[#Headers],[Yield]]&amp;Bonds[[#This Row],[No]],Bonds[[#This Row],[Bond]])</f>
        <v>Yield88</v>
      </c>
      <c r="Q89">
        <f ca="1">+_xll._Value(Bonds[[#This Row],[NPV]])</f>
        <v>244.2027841002465</v>
      </c>
      <c r="R89">
        <f ca="1">+_xll._Value(Bonds[[#This Row],[Clean Price]])</f>
        <v>240.95741791271726</v>
      </c>
      <c r="S89">
        <f ca="1">+_xll._Value(Bonds[[#This Row],[Dirty Price]])</f>
        <v>244.23486217524169</v>
      </c>
      <c r="T89" s="2">
        <f ca="1">+_xll._Value(Bonds[[#This Row],[Yield]])</f>
        <v>3.6654230642318736E-2</v>
      </c>
      <c r="U89" s="6">
        <f>Bonds[[#This Row],[No]]</f>
        <v>88</v>
      </c>
      <c r="V89" s="7">
        <f ca="1">Bonds[[#This Row],[Clean Price value]]/Bonds[[#This Row],[lagv]]</f>
        <v>1.0041149959841937</v>
      </c>
      <c r="W89" s="6" t="str">
        <f ca="1">+_xll._Delay_Double(Bonds[[#Headers],[-lag]]&amp;Bonds[[#This Row],[No]],Bonds[[#This Row],[Clean Price]],4)</f>
        <v>-lag88</v>
      </c>
      <c r="X89" s="6">
        <f ca="1">+_xll._Value(Bonds[[#This Row],[-lag]])</f>
        <v>239.96994256274439</v>
      </c>
    </row>
    <row r="90" spans="3:24" x14ac:dyDescent="0.35">
      <c r="C90">
        <f t="shared" si="4"/>
        <v>89</v>
      </c>
      <c r="D90" t="str">
        <f>+_xll.__BondPricer(Bonds[[#Headers],[Engine]]&amp;Bonds[[#This Row],[No]],$A$2)</f>
        <v>Engine89</v>
      </c>
      <c r="E90" s="2">
        <f ca="1">E89+(Bonds[[#This Row],[rand]]/1000)</f>
        <v>8.9941487653200605E-2</v>
      </c>
      <c r="F90" s="2" t="str">
        <f ca="1">+_xll._Double_Range(Bonds[[#Headers],[Coupon]]&amp;Bonds[[#This Row],[No]],Bonds[[#This Row],[Rate]])</f>
        <v>Coupon89</v>
      </c>
      <c r="G90" s="5">
        <f t="shared" si="5"/>
        <v>240.0384937406611</v>
      </c>
      <c r="H90" s="5" t="str">
        <f>+_xll._Double(Bonds[[#Headers],[RedA]]&amp;Bonds[[#This Row],[No]],Bonds[[#This Row],[Redemption]])</f>
        <v>RedA89</v>
      </c>
      <c r="I90" s="5">
        <f t="shared" ca="1" si="3"/>
        <v>0.2048684289982986</v>
      </c>
      <c r="J90" s="3">
        <v>39217</v>
      </c>
      <c r="K90" s="3">
        <v>42870</v>
      </c>
      <c r="L9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Bond89</v>
      </c>
      <c r="M90" t="str">
        <f ca="1">+_xll.__FixedRateBond_NPV(Bonds[[#Headers],[NPV]]&amp;Bonds[[#This Row],[No]],Bonds[[#This Row],[Bond]])</f>
        <v>NPV89</v>
      </c>
      <c r="N90" t="str">
        <f ca="1">+_xll.__FixedRateBond_CleanPrice(Bonds[[#Headers],[Clean Price]]&amp;Bonds[[#This Row],[No]],Bonds[[#This Row],[Bond]])</f>
        <v>CleanPrice89</v>
      </c>
      <c r="O90" t="str">
        <f ca="1">+_xll.__FixedRateBond_DirtyPrice(Bonds[[#Headers],[Dirty Price]]&amp;Bonds[[#This Row],[No]],Bonds[[#This Row],[Bond]])</f>
        <v>DirtyPrice89</v>
      </c>
      <c r="P90" t="str">
        <f ca="1">+_xll.__FixedRateBond_Yield(Bonds[[#Headers],[Yield]]&amp;Bonds[[#This Row],[No]],Bonds[[#This Row],[Bond]])</f>
        <v>Yield89</v>
      </c>
      <c r="Q90">
        <f ca="1">+_xll._Value(Bonds[[#This Row],[NPV]])</f>
        <v>246.30929435112438</v>
      </c>
      <c r="R90">
        <f ca="1">+_xll._Value(Bonds[[#This Row],[Clean Price]])</f>
        <v>243.04664072708175</v>
      </c>
      <c r="S90">
        <f ca="1">+_xll._Value(Bonds[[#This Row],[Dirty Price]])</f>
        <v>246.34164913383219</v>
      </c>
      <c r="T90" s="2">
        <f ca="1">+_xll._Value(Bonds[[#This Row],[Yield]])</f>
        <v>3.6657937574386602E-2</v>
      </c>
      <c r="U90" s="6">
        <f>Bonds[[#This Row],[No]]</f>
        <v>89</v>
      </c>
      <c r="V90" s="7">
        <f ca="1">Bonds[[#This Row],[Clean Price value]]/Bonds[[#This Row],[lagv]]</f>
        <v>1.0048537588627129</v>
      </c>
      <c r="W90" s="6" t="str">
        <f ca="1">+_xll._Delay_Double(Bonds[[#Headers],[-lag]]&amp;Bonds[[#This Row],[No]],Bonds[[#This Row],[Clean Price]],4)</f>
        <v>-lag89</v>
      </c>
      <c r="X90" s="6">
        <f ca="1">+_xll._Value(Bonds[[#This Row],[-lag]])</f>
        <v>241.87264921231963</v>
      </c>
    </row>
    <row r="91" spans="3:24" x14ac:dyDescent="0.35">
      <c r="C91">
        <f t="shared" si="4"/>
        <v>90</v>
      </c>
      <c r="D91" t="str">
        <f>+_xll.__BondPricer(Bonds[[#Headers],[Engine]]&amp;Bonds[[#This Row],[No]],$A$2)</f>
        <v>Engine90</v>
      </c>
      <c r="E91" s="2">
        <f ca="1">E90+(Bonds[[#This Row],[rand]]/1000)</f>
        <v>9.0166531826064863E-2</v>
      </c>
      <c r="F91" s="2" t="str">
        <f ca="1">+_xll._Double_Range(Bonds[[#Headers],[Coupon]]&amp;Bonds[[#This Row],[No]],Bonds[[#This Row],[Rate]])</f>
        <v>Coupon90</v>
      </c>
      <c r="G91" s="5">
        <f t="shared" si="5"/>
        <v>242.43887867806771</v>
      </c>
      <c r="H91" s="5" t="str">
        <f>+_xll._Double(Bonds[[#Headers],[RedA]]&amp;Bonds[[#This Row],[No]],Bonds[[#This Row],[Redemption]])</f>
        <v>RedA90</v>
      </c>
      <c r="I91" s="5">
        <f t="shared" ca="1" si="3"/>
        <v>0.22504417286426504</v>
      </c>
      <c r="J91" s="3">
        <v>39217</v>
      </c>
      <c r="K91" s="3">
        <v>42870</v>
      </c>
      <c r="L9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Bond90</v>
      </c>
      <c r="M91" t="str">
        <f ca="1">+_xll.__FixedRateBond_NPV(Bonds[[#Headers],[NPV]]&amp;Bonds[[#This Row],[No]],Bonds[[#This Row],[Bond]])</f>
        <v>NPV90</v>
      </c>
      <c r="N91" t="str">
        <f ca="1">+_xll.__FixedRateBond_CleanPrice(Bonds[[#Headers],[Clean Price]]&amp;Bonds[[#This Row],[No]],Bonds[[#This Row],[Bond]])</f>
        <v>CleanPrice90</v>
      </c>
      <c r="O91" t="str">
        <f ca="1">+_xll.__FixedRateBond_DirtyPrice(Bonds[[#Headers],[Dirty Price]]&amp;Bonds[[#This Row],[No]],Bonds[[#This Row],[Bond]])</f>
        <v>DirtyPrice90</v>
      </c>
      <c r="P91" t="str">
        <f ca="1">+_xll.__FixedRateBond_Yield(Bonds[[#Headers],[Yield]]&amp;Bonds[[#This Row],[No]],Bonds[[#This Row],[Bond]])</f>
        <v>Yield90</v>
      </c>
      <c r="Q91">
        <f ca="1">+_xll._Value(Bonds[[#This Row],[NPV]])</f>
        <v>248.23714552209256</v>
      </c>
      <c r="R91">
        <f ca="1">+_xll._Value(Bonds[[#This Row],[Clean Price]])</f>
        <v>244.96605961446397</v>
      </c>
      <c r="S91">
        <f ca="1">+_xll._Value(Bonds[[#This Row],[Dirty Price]])</f>
        <v>248.26975354415089</v>
      </c>
      <c r="T91" s="2">
        <f ca="1">+_xll._Value(Bonds[[#This Row],[Yield]])</f>
        <v>3.6663788080215469E-2</v>
      </c>
      <c r="U91" s="6">
        <f>Bonds[[#This Row],[No]]</f>
        <v>90</v>
      </c>
      <c r="V91" s="7">
        <f ca="1">Bonds[[#This Row],[Clean Price value]]/Bonds[[#This Row],[lagv]]</f>
        <v>1.0027986787068377</v>
      </c>
      <c r="W91" s="6" t="str">
        <f ca="1">+_xll._Delay_Double(Bonds[[#Headers],[-lag]]&amp;Bonds[[#This Row],[No]],Bonds[[#This Row],[Clean Price]],4)</f>
        <v>-lag90</v>
      </c>
      <c r="X91" s="6">
        <f ca="1">+_xll._Value(Bonds[[#This Row],[-lag]])</f>
        <v>244.28239168639587</v>
      </c>
    </row>
    <row r="92" spans="3:24" x14ac:dyDescent="0.35">
      <c r="C92">
        <f t="shared" si="4"/>
        <v>91</v>
      </c>
      <c r="D92" t="str">
        <f>+_xll.__BondPricer(Bonds[[#Headers],[Engine]]&amp;Bonds[[#This Row],[No]],$A$2)</f>
        <v>Engine91</v>
      </c>
      <c r="E92" s="2">
        <f ca="1">E91+(Bonds[[#This Row],[rand]]/1000)</f>
        <v>9.0517781140142889E-2</v>
      </c>
      <c r="F92" s="2" t="str">
        <f ca="1">+_xll._Double_Range(Bonds[[#Headers],[Coupon]]&amp;Bonds[[#This Row],[No]],Bonds[[#This Row],[Rate]])</f>
        <v>Coupon91</v>
      </c>
      <c r="G92" s="5">
        <f t="shared" si="5"/>
        <v>244.86326746484838</v>
      </c>
      <c r="H92" s="5" t="str">
        <f>+_xll._Double(Bonds[[#Headers],[RedA]]&amp;Bonds[[#This Row],[No]],Bonds[[#This Row],[Redemption]])</f>
        <v>RedA91</v>
      </c>
      <c r="I92" s="5">
        <f t="shared" ca="1" si="3"/>
        <v>0.35124931407803195</v>
      </c>
      <c r="J92" s="3">
        <v>39217</v>
      </c>
      <c r="K92" s="3">
        <v>42870</v>
      </c>
      <c r="L92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Bond91</v>
      </c>
      <c r="M92" t="str">
        <f ca="1">+_xll.__FixedRateBond_NPV(Bonds[[#Headers],[NPV]]&amp;Bonds[[#This Row],[No]],Bonds[[#This Row],[Bond]])</f>
        <v>NPV91</v>
      </c>
      <c r="N92" t="str">
        <f ca="1">+_xll.__FixedRateBond_CleanPrice(Bonds[[#Headers],[Clean Price]]&amp;Bonds[[#This Row],[No]],Bonds[[#This Row],[Bond]])</f>
        <v>CleanPrice91</v>
      </c>
      <c r="O92" t="str">
        <f ca="1">+_xll.__FixedRateBond_DirtyPrice(Bonds[[#Headers],[Dirty Price]]&amp;Bonds[[#This Row],[No]],Bonds[[#This Row],[Bond]])</f>
        <v>DirtyPrice91</v>
      </c>
      <c r="P92" t="str">
        <f ca="1">+_xll.__FixedRateBond_Yield(Bonds[[#Headers],[Yield]]&amp;Bonds[[#This Row],[No]],Bonds[[#This Row],[Bond]])</f>
        <v>Yield91</v>
      </c>
      <c r="Q92">
        <f ca="1">+_xll._Value(Bonds[[#This Row],[NPV]])</f>
        <v>250.52237842104728</v>
      </c>
      <c r="R92">
        <f ca="1">+_xll._Value(Bonds[[#This Row],[Clean Price]])</f>
        <v>247.22749280493443</v>
      </c>
      <c r="S92">
        <f ca="1">+_xll._Value(Bonds[[#This Row],[Dirty Price]])</f>
        <v>250.55528662753056</v>
      </c>
      <c r="T92" s="2">
        <f ca="1">+_xll._Value(Bonds[[#This Row],[Yield]])</f>
        <v>3.6665931653976448E-2</v>
      </c>
      <c r="U92" s="6">
        <f>Bonds[[#This Row],[No]]</f>
        <v>91</v>
      </c>
      <c r="V92" s="7">
        <f ca="1">Bonds[[#This Row],[Clean Price value]]/Bonds[[#This Row],[lagv]]</f>
        <v>1.003788242681408</v>
      </c>
      <c r="W92" s="6" t="str">
        <f ca="1">+_xll._Delay_Double(Bonds[[#Headers],[-lag]]&amp;Bonds[[#This Row],[No]],Bonds[[#This Row],[Clean Price]],4)</f>
        <v>-lag91</v>
      </c>
      <c r="X92" s="6">
        <f ca="1">+_xll._Value(Bonds[[#This Row],[-lag]])</f>
        <v>246.29446958306511</v>
      </c>
    </row>
    <row r="93" spans="3:24" x14ac:dyDescent="0.35">
      <c r="C93">
        <f t="shared" si="4"/>
        <v>92</v>
      </c>
      <c r="D93" t="str">
        <f>+_xll.__BondPricer(Bonds[[#Headers],[Engine]]&amp;Bonds[[#This Row],[No]],$A$2)</f>
        <v>Engine92</v>
      </c>
      <c r="E93" s="2">
        <f ca="1">E92+(Bonds[[#This Row],[rand]]/1000)</f>
        <v>9.0665221442740168E-2</v>
      </c>
      <c r="F93" s="2" t="str">
        <f ca="1">+_xll._Double_Range(Bonds[[#Headers],[Coupon]]&amp;Bonds[[#This Row],[No]],Bonds[[#This Row],[Rate]])</f>
        <v>Coupon92</v>
      </c>
      <c r="G93" s="5">
        <f t="shared" si="5"/>
        <v>247.31190013949686</v>
      </c>
      <c r="H93" s="5" t="str">
        <f>+_xll._Double(Bonds[[#Headers],[RedA]]&amp;Bonds[[#This Row],[No]],Bonds[[#This Row],[Redemption]])</f>
        <v>RedA92</v>
      </c>
      <c r="I93" s="5">
        <f t="shared" ca="1" si="3"/>
        <v>0.14744030259727969</v>
      </c>
      <c r="J93" s="3">
        <v>39217</v>
      </c>
      <c r="K93" s="3">
        <v>42870</v>
      </c>
      <c r="L93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Bond92</v>
      </c>
      <c r="M93" t="str">
        <f ca="1">+_xll.__FixedRateBond_NPV(Bonds[[#Headers],[NPV]]&amp;Bonds[[#This Row],[No]],Bonds[[#This Row],[Bond]])</f>
        <v>NPV92</v>
      </c>
      <c r="N93" t="str">
        <f ca="1">+_xll.__FixedRateBond_CleanPrice(Bonds[[#Headers],[Clean Price]]&amp;Bonds[[#This Row],[No]],Bonds[[#This Row],[Bond]])</f>
        <v>CleanPrice92</v>
      </c>
      <c r="O93" t="str">
        <f ca="1">+_xll.__FixedRateBond_DirtyPrice(Bonds[[#Headers],[Dirty Price]]&amp;Bonds[[#This Row],[No]],Bonds[[#This Row],[Bond]])</f>
        <v>DirtyPrice92</v>
      </c>
      <c r="P93" t="str">
        <f ca="1">+_xll.__FixedRateBond_Yield(Bonds[[#Headers],[Yield]]&amp;Bonds[[#This Row],[No]],Bonds[[#This Row],[Bond]])</f>
        <v>Yield92</v>
      </c>
      <c r="Q93">
        <f ca="1">+_xll._Value(Bonds[[#This Row],[NPV]])</f>
        <v>252.4586384821298</v>
      </c>
      <c r="R93">
        <f ca="1">+_xll._Value(Bonds[[#This Row],[Clean Price]])</f>
        <v>249.15652257812667</v>
      </c>
      <c r="S93">
        <f ca="1">+_xll._Value(Bonds[[#This Row],[Dirty Price]])</f>
        <v>252.4918010325415</v>
      </c>
      <c r="T93" s="2">
        <f ca="1">+_xll._Value(Bonds[[#This Row],[Yield]])</f>
        <v>3.6672056150436408E-2</v>
      </c>
      <c r="U93" s="6">
        <f>Bonds[[#This Row],[No]]</f>
        <v>92</v>
      </c>
      <c r="V93" s="7">
        <f ca="1">Bonds[[#This Row],[Clean Price value]]/Bonds[[#This Row],[lagv]]</f>
        <v>1.0023291759440005</v>
      </c>
      <c r="W93" s="6" t="str">
        <f ca="1">+_xll._Delay_Double(Bonds[[#Headers],[-lag]]&amp;Bonds[[#This Row],[No]],Bonds[[#This Row],[Clean Price]],4)</f>
        <v>-lag92</v>
      </c>
      <c r="X93" s="6">
        <f ca="1">+_xll._Value(Bonds[[#This Row],[-lag]])</f>
        <v>248.57754174766922</v>
      </c>
    </row>
    <row r="94" spans="3:24" x14ac:dyDescent="0.35">
      <c r="C94">
        <f t="shared" si="4"/>
        <v>93</v>
      </c>
      <c r="D94" t="str">
        <f>+_xll.__BondPricer(Bonds[[#Headers],[Engine]]&amp;Bonds[[#This Row],[No]],$A$2)</f>
        <v>Engine93</v>
      </c>
      <c r="E94" s="2">
        <f ca="1">E93+(Bonds[[#This Row],[rand]]/1000)</f>
        <v>9.107598842489073E-2</v>
      </c>
      <c r="F94" s="2" t="str">
        <f ca="1">+_xll._Double_Range(Bonds[[#Headers],[Coupon]]&amp;Bonds[[#This Row],[No]],Bonds[[#This Row],[Rate]])</f>
        <v>Coupon93</v>
      </c>
      <c r="G94" s="5">
        <f t="shared" si="5"/>
        <v>249.78501914089182</v>
      </c>
      <c r="H94" s="5" t="str">
        <f>+_xll._Double(Bonds[[#Headers],[RedA]]&amp;Bonds[[#This Row],[No]],Bonds[[#This Row],[Redemption]])</f>
        <v>RedA93</v>
      </c>
      <c r="I94" s="5">
        <f t="shared" ca="1" si="3"/>
        <v>0.41076698215055896</v>
      </c>
      <c r="J94" s="3">
        <v>39217</v>
      </c>
      <c r="K94" s="3">
        <v>42870</v>
      </c>
      <c r="L94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Bond93</v>
      </c>
      <c r="M94" t="str">
        <f ca="1">+_xll.__FixedRateBond_NPV(Bonds[[#Headers],[NPV]]&amp;Bonds[[#This Row],[No]],Bonds[[#This Row],[Bond]])</f>
        <v>NPV93</v>
      </c>
      <c r="N94" t="str">
        <f ca="1">+_xll.__FixedRateBond_CleanPrice(Bonds[[#Headers],[Clean Price]]&amp;Bonds[[#This Row],[No]],Bonds[[#This Row],[Bond]])</f>
        <v>CleanPrice93</v>
      </c>
      <c r="O94" t="str">
        <f ca="1">+_xll.__FixedRateBond_DirtyPrice(Bonds[[#Headers],[Dirty Price]]&amp;Bonds[[#This Row],[No]],Bonds[[#This Row],[Bond]])</f>
        <v>DirtyPrice93</v>
      </c>
      <c r="P94" t="str">
        <f ca="1">+_xll.__FixedRateBond_Yield(Bonds[[#Headers],[Yield]]&amp;Bonds[[#This Row],[No]],Bonds[[#This Row],[Bond]])</f>
        <v>Yield93</v>
      </c>
      <c r="Q94">
        <f ca="1">+_xll._Value(Bonds[[#This Row],[NPV]])</f>
        <v>254.97214958359362</v>
      </c>
      <c r="R94">
        <f ca="1">+_xll._Value(Bonds[[#This Row],[Clean Price]])</f>
        <v>251.63751315076573</v>
      </c>
      <c r="S94">
        <f ca="1">+_xll._Value(Bonds[[#This Row],[Dirty Price]])</f>
        <v>255.00564230467856</v>
      </c>
      <c r="T94" s="2">
        <f ca="1">+_xll._Value(Bonds[[#This Row],[Yield]])</f>
        <v>3.6672168970108041E-2</v>
      </c>
      <c r="U94" s="6">
        <f>Bonds[[#This Row],[No]]</f>
        <v>93</v>
      </c>
      <c r="V94" s="7">
        <f ca="1">Bonds[[#This Row],[Clean Price value]]/Bonds[[#This Row],[lagv]]</f>
        <v>1.0048003014509477</v>
      </c>
      <c r="W94" s="6" t="str">
        <f ca="1">+_xll._Delay_Double(Bonds[[#Headers],[-lag]]&amp;Bonds[[#This Row],[No]],Bonds[[#This Row],[Clean Price]],4)</f>
        <v>-lag93</v>
      </c>
      <c r="X94" s="6">
        <f ca="1">+_xll._Value(Bonds[[#This Row],[-lag]])</f>
        <v>250.43534798645777</v>
      </c>
    </row>
    <row r="95" spans="3:24" x14ac:dyDescent="0.35">
      <c r="C95">
        <f t="shared" si="4"/>
        <v>94</v>
      </c>
      <c r="D95" t="str">
        <f>+_xll.__BondPricer(Bonds[[#Headers],[Engine]]&amp;Bonds[[#This Row],[No]],$A$2)</f>
        <v>Engine94</v>
      </c>
      <c r="E95" s="2">
        <f ca="1">E94+(Bonds[[#This Row],[rand]]/1000)</f>
        <v>9.1665581261991591E-2</v>
      </c>
      <c r="F95" s="2" t="str">
        <f ca="1">+_xll._Double_Range(Bonds[[#Headers],[Coupon]]&amp;Bonds[[#This Row],[No]],Bonds[[#This Row],[Rate]])</f>
        <v>Coupon94</v>
      </c>
      <c r="G95" s="5">
        <f t="shared" si="5"/>
        <v>252.28286933230075</v>
      </c>
      <c r="H95" s="5" t="str">
        <f>+_xll._Double(Bonds[[#Headers],[RedA]]&amp;Bonds[[#This Row],[No]],Bonds[[#This Row],[Redemption]])</f>
        <v>RedA94</v>
      </c>
      <c r="I95" s="5">
        <f t="shared" ca="1" si="3"/>
        <v>0.58959283710086763</v>
      </c>
      <c r="J95" s="3">
        <v>39217</v>
      </c>
      <c r="K95" s="3">
        <v>42870</v>
      </c>
      <c r="L95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Bond94</v>
      </c>
      <c r="M95" t="str">
        <f ca="1">+_xll.__FixedRateBond_NPV(Bonds[[#Headers],[NPV]]&amp;Bonds[[#This Row],[No]],Bonds[[#This Row],[Bond]])</f>
        <v>NPV94</v>
      </c>
      <c r="N95" t="str">
        <f ca="1">+_xll.__FixedRateBond_CleanPrice(Bonds[[#Headers],[Clean Price]]&amp;Bonds[[#This Row],[No]],Bonds[[#This Row],[Bond]])</f>
        <v>CleanPrice94</v>
      </c>
      <c r="O95" t="str">
        <f ca="1">+_xll.__FixedRateBond_DirtyPrice(Bonds[[#Headers],[Dirty Price]]&amp;Bonds[[#This Row],[No]],Bonds[[#This Row],[Bond]])</f>
        <v>DirtyPrice94</v>
      </c>
      <c r="P95" t="str">
        <f ca="1">+_xll.__FixedRateBond_Yield(Bonds[[#Headers],[Yield]]&amp;Bonds[[#This Row],[No]],Bonds[[#This Row],[Bond]])</f>
        <v>Yield94</v>
      </c>
      <c r="Q95">
        <f ca="1">+_xll._Value(Bonds[[#This Row],[NPV]])</f>
        <v>256.94724851916141</v>
      </c>
      <c r="R95">
        <f ca="1">+_xll._Value(Bonds[[#This Row],[Clean Price]])</f>
        <v>253.60524008371851</v>
      </c>
      <c r="S95">
        <f ca="1">+_xll._Value(Bonds[[#This Row],[Dirty Price]])</f>
        <v>256.98100068598529</v>
      </c>
      <c r="T95" s="2">
        <f ca="1">+_xll._Value(Bonds[[#This Row],[Yield]])</f>
        <v>3.667826040661526E-2</v>
      </c>
      <c r="U95" s="6">
        <f>Bonds[[#This Row],[No]]</f>
        <v>94</v>
      </c>
      <c r="V95" s="7">
        <f ca="1">Bonds[[#This Row],[Clean Price value]]/Bonds[[#This Row],[lagv]]</f>
        <v>1.0051625634332177</v>
      </c>
      <c r="W95" s="6" t="str">
        <f ca="1">+_xll._Delay_Double(Bonds[[#Headers],[-lag]]&amp;Bonds[[#This Row],[No]],Bonds[[#This Row],[Clean Price]],4)</f>
        <v>-lag94</v>
      </c>
      <c r="X95" s="6">
        <f ca="1">+_xll._Value(Bonds[[#This Row],[-lag]])</f>
        <v>252.30271133209374</v>
      </c>
    </row>
    <row r="96" spans="3:24" x14ac:dyDescent="0.35">
      <c r="C96">
        <f t="shared" si="4"/>
        <v>95</v>
      </c>
      <c r="D96" t="str">
        <f>+_xll.__BondPricer(Bonds[[#Headers],[Engine]]&amp;Bonds[[#This Row],[No]],$A$2)</f>
        <v>Engine95</v>
      </c>
      <c r="E96" s="2">
        <f ca="1">E95+(Bonds[[#This Row],[rand]]/1000)</f>
        <v>9.2377562656033904E-2</v>
      </c>
      <c r="F96" s="2" t="str">
        <f ca="1">+_xll._Double_Range(Bonds[[#Headers],[Coupon]]&amp;Bonds[[#This Row],[No]],Bonds[[#This Row],[Rate]])</f>
        <v>Coupon95</v>
      </c>
      <c r="G96" s="5">
        <f t="shared" si="5"/>
        <v>254.80569802562377</v>
      </c>
      <c r="H96" s="5" t="str">
        <f>+_xll._Double(Bonds[[#Headers],[RedA]]&amp;Bonds[[#This Row],[No]],Bonds[[#This Row],[Redemption]])</f>
        <v>RedA95</v>
      </c>
      <c r="I96" s="5">
        <f t="shared" ca="1" si="3"/>
        <v>0.71198139404231198</v>
      </c>
      <c r="J96" s="3">
        <v>39217</v>
      </c>
      <c r="K96" s="3">
        <v>42870</v>
      </c>
      <c r="L96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Bond95</v>
      </c>
      <c r="M96" t="str">
        <f ca="1">+_xll.__FixedRateBond_NPV(Bonds[[#Headers],[NPV]]&amp;Bonds[[#This Row],[No]],Bonds[[#This Row],[Bond]])</f>
        <v>NPV95</v>
      </c>
      <c r="N96" t="str">
        <f ca="1">+_xll.__FixedRateBond_CleanPrice(Bonds[[#Headers],[Clean Price]]&amp;Bonds[[#This Row],[No]],Bonds[[#This Row],[Bond]])</f>
        <v>CleanPrice95</v>
      </c>
      <c r="O96" t="str">
        <f ca="1">+_xll.__FixedRateBond_DirtyPrice(Bonds[[#Headers],[Dirty Price]]&amp;Bonds[[#This Row],[No]],Bonds[[#This Row],[Bond]])</f>
        <v>DirtyPrice95</v>
      </c>
      <c r="P96" t="str">
        <f ca="1">+_xll.__FixedRateBond_Yield(Bonds[[#Headers],[Yield]]&amp;Bonds[[#This Row],[No]],Bonds[[#This Row],[Bond]])</f>
        <v>Yield95</v>
      </c>
      <c r="Q96">
        <f ca="1">+_xll._Value(Bonds[[#This Row],[NPV]])</f>
        <v>258.92938289783825</v>
      </c>
      <c r="R96">
        <f ca="1">+_xll._Value(Bonds[[#This Row],[Clean Price]])</f>
        <v>255.58050351391108</v>
      </c>
      <c r="S96">
        <f ca="1">+_xll._Value(Bonds[[#This Row],[Dirty Price]])</f>
        <v>258.96339543456531</v>
      </c>
      <c r="T96" s="2">
        <f ca="1">+_xll._Value(Bonds[[#This Row],[Yield]])</f>
        <v>3.6684417963027967E-2</v>
      </c>
      <c r="U96" s="6">
        <f>Bonds[[#This Row],[No]]</f>
        <v>95</v>
      </c>
      <c r="V96" s="7">
        <f ca="1">Bonds[[#This Row],[Clean Price value]]/Bonds[[#This Row],[lagv]]</f>
        <v>1.0041766465445794</v>
      </c>
      <c r="W96" s="6" t="str">
        <f ca="1">+_xll._Delay_Double(Bonds[[#Headers],[-lag]]&amp;Bonds[[#This Row],[No]],Bonds[[#This Row],[Clean Price]],4)</f>
        <v>-lag95</v>
      </c>
      <c r="X96" s="6">
        <f ca="1">+_xll._Value(Bonds[[#This Row],[-lag]])</f>
        <v>254.51747398565382</v>
      </c>
    </row>
    <row r="97" spans="3:24" x14ac:dyDescent="0.35">
      <c r="C97">
        <f t="shared" si="4"/>
        <v>96</v>
      </c>
      <c r="D97" t="str">
        <f>+_xll.__BondPricer(Bonds[[#Headers],[Engine]]&amp;Bonds[[#This Row],[No]],$A$2)</f>
        <v>Engine96</v>
      </c>
      <c r="E97" s="2">
        <f ca="1">E96+(Bonds[[#This Row],[rand]]/1000)</f>
        <v>9.3096580645817203E-2</v>
      </c>
      <c r="F97" s="2" t="str">
        <f ca="1">+_xll._Double_Range(Bonds[[#Headers],[Coupon]]&amp;Bonds[[#This Row],[No]],Bonds[[#This Row],[Rate]])</f>
        <v>Coupon96</v>
      </c>
      <c r="G97" s="5">
        <f t="shared" si="5"/>
        <v>257.35375500588003</v>
      </c>
      <c r="H97" s="5" t="str">
        <f>+_xll._Double(Bonds[[#Headers],[RedA]]&amp;Bonds[[#This Row],[No]],Bonds[[#This Row],[Redemption]])</f>
        <v>RedA96</v>
      </c>
      <c r="I97" s="5">
        <f t="shared" ca="1" si="3"/>
        <v>0.71901798978330511</v>
      </c>
      <c r="J97" s="3">
        <v>39217</v>
      </c>
      <c r="K97" s="3">
        <v>42870</v>
      </c>
      <c r="L97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Bond96</v>
      </c>
      <c r="M97" t="str">
        <f ca="1">+_xll.__FixedRateBond_NPV(Bonds[[#Headers],[NPV]]&amp;Bonds[[#This Row],[No]],Bonds[[#This Row],[Bond]])</f>
        <v>NPV96</v>
      </c>
      <c r="N97" t="str">
        <f ca="1">+_xll.__FixedRateBond_CleanPrice(Bonds[[#Headers],[Clean Price]]&amp;Bonds[[#This Row],[No]],Bonds[[#This Row],[Bond]])</f>
        <v>CleanPrice96</v>
      </c>
      <c r="O97" t="str">
        <f ca="1">+_xll.__FixedRateBond_DirtyPrice(Bonds[[#Headers],[Dirty Price]]&amp;Bonds[[#This Row],[No]],Bonds[[#This Row],[Bond]])</f>
        <v>DirtyPrice96</v>
      </c>
      <c r="P97" t="str">
        <f ca="1">+_xll.__FixedRateBond_Yield(Bonds[[#Headers],[Yield]]&amp;Bonds[[#This Row],[No]],Bonds[[#This Row],[Bond]])</f>
        <v>Yield96</v>
      </c>
      <c r="Q97">
        <f ca="1">+_xll._Value(Bonds[[#This Row],[NPV]])</f>
        <v>261.32442300888454</v>
      </c>
      <c r="R97">
        <f ca="1">+_xll._Value(Bonds[[#This Row],[Clean Price]])</f>
        <v>257.9508355798784</v>
      </c>
      <c r="S97">
        <f ca="1">+_xll._Value(Bonds[[#This Row],[Dirty Price]])</f>
        <v>261.3587501541308</v>
      </c>
      <c r="T97" s="2">
        <f ca="1">+_xll._Value(Bonds[[#This Row],[Yield]])</f>
        <v>3.668644871711732E-2</v>
      </c>
      <c r="U97" s="6">
        <f>Bonds[[#This Row],[No]]</f>
        <v>96</v>
      </c>
      <c r="V97" s="7">
        <f ca="1">Bonds[[#This Row],[Clean Price value]]/Bonds[[#This Row],[lagv]]</f>
        <v>1.0058505504831192</v>
      </c>
      <c r="W97" s="6" t="str">
        <f ca="1">+_xll._Delay_Double(Bonds[[#Headers],[-lag]]&amp;Bonds[[#This Row],[No]],Bonds[[#This Row],[Clean Price]],4)</f>
        <v>-lag96</v>
      </c>
      <c r="X97" s="6">
        <f ca="1">+_xll._Value(Bonds[[#This Row],[-lag]])</f>
        <v>256.45045922178224</v>
      </c>
    </row>
    <row r="98" spans="3:24" x14ac:dyDescent="0.35">
      <c r="C98">
        <f t="shared" si="4"/>
        <v>97</v>
      </c>
      <c r="D98" t="str">
        <f>+_xll.__BondPricer(Bonds[[#Headers],[Engine]]&amp;Bonds[[#This Row],[No]],$A$2)</f>
        <v>Engine97</v>
      </c>
      <c r="E98" s="2">
        <f ca="1">E97+(Bonds[[#This Row],[rand]]/1000)</f>
        <v>9.3797984239344698E-2</v>
      </c>
      <c r="F98" s="2" t="str">
        <f ca="1">+_xll._Double_Range(Bonds[[#Headers],[Coupon]]&amp;Bonds[[#This Row],[No]],Bonds[[#This Row],[Rate]])</f>
        <v>Coupon97</v>
      </c>
      <c r="G98" s="5">
        <f t="shared" si="5"/>
        <v>259.92729255593883</v>
      </c>
      <c r="H98" s="5" t="str">
        <f>+_xll._Double(Bonds[[#Headers],[RedA]]&amp;Bonds[[#This Row],[No]],Bonds[[#This Row],[Redemption]])</f>
        <v>RedA97</v>
      </c>
      <c r="I98" s="5">
        <f t="shared" ca="1" si="3"/>
        <v>0.70140359352749371</v>
      </c>
      <c r="J98" s="3">
        <v>39217</v>
      </c>
      <c r="K98" s="3">
        <v>42870</v>
      </c>
      <c r="L98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Bond97</v>
      </c>
      <c r="M98" t="str">
        <f ca="1">+_xll.__FixedRateBond_NPV(Bonds[[#Headers],[NPV]]&amp;Bonds[[#This Row],[No]],Bonds[[#This Row],[Bond]])</f>
        <v>NPV97</v>
      </c>
      <c r="N98" t="str">
        <f ca="1">+_xll.__FixedRateBond_CleanPrice(Bonds[[#Headers],[Clean Price]]&amp;Bonds[[#This Row],[No]],Bonds[[#This Row],[Bond]])</f>
        <v>CleanPrice97</v>
      </c>
      <c r="O98" t="str">
        <f ca="1">+_xll.__FixedRateBond_DirtyPrice(Bonds[[#Headers],[Dirty Price]]&amp;Bonds[[#This Row],[No]],Bonds[[#This Row],[Bond]])</f>
        <v>DirtyPrice97</v>
      </c>
      <c r="P98" t="str">
        <f ca="1">+_xll.__FixedRateBond_Yield(Bonds[[#Headers],[Yield]]&amp;Bonds[[#This Row],[No]],Bonds[[#This Row],[Bond]])</f>
        <v>Yield97</v>
      </c>
      <c r="Q98">
        <f ca="1">+_xll._Value(Bonds[[#This Row],[NPV]])</f>
        <v>263.68191820637401</v>
      </c>
      <c r="R98">
        <f ca="1">+_xll._Value(Bonds[[#This Row],[Clean Price]])</f>
        <v>260.28615539224035</v>
      </c>
      <c r="S98">
        <f ca="1">+_xll._Value(Bonds[[#This Row],[Dirty Price]])</f>
        <v>263.71655502830157</v>
      </c>
      <c r="T98" s="2">
        <f ca="1">+_xll._Value(Bonds[[#This Row],[Yield]])</f>
        <v>3.6689091920852672E-2</v>
      </c>
      <c r="U98" s="6">
        <f>Bonds[[#This Row],[No]]</f>
        <v>97</v>
      </c>
      <c r="V98" s="7">
        <f ca="1">Bonds[[#This Row],[Clean Price value]]/Bonds[[#This Row],[lagv]]</f>
        <v>1.0058365785925509</v>
      </c>
      <c r="W98" s="6" t="str">
        <f ca="1">+_xll._Delay_Double(Bonds[[#Headers],[-lag]]&amp;Bonds[[#This Row],[No]],Bonds[[#This Row],[Clean Price]],4)</f>
        <v>-lag97</v>
      </c>
      <c r="X98" s="6">
        <f ca="1">+_xll._Value(Bonds[[#This Row],[-lag]])</f>
        <v>258.77579015515033</v>
      </c>
    </row>
    <row r="99" spans="3:24" x14ac:dyDescent="0.35">
      <c r="C99">
        <f t="shared" si="4"/>
        <v>98</v>
      </c>
      <c r="D99" t="str">
        <f>+_xll.__BondPricer(Bonds[[#Headers],[Engine]]&amp;Bonds[[#This Row],[No]],$A$2)</f>
        <v>Engine98</v>
      </c>
      <c r="E99" s="2">
        <f ca="1">E98+(Bonds[[#This Row],[rand]]/1000)</f>
        <v>9.3801971458870897E-2</v>
      </c>
      <c r="F99" s="2" t="str">
        <f ca="1">+_xll._Double_Range(Bonds[[#Headers],[Coupon]]&amp;Bonds[[#This Row],[No]],Bonds[[#This Row],[Rate]])</f>
        <v>Coupon98</v>
      </c>
      <c r="G99" s="5">
        <f t="shared" si="5"/>
        <v>262.52656548149821</v>
      </c>
      <c r="H99" s="5" t="str">
        <f>+_xll._Double(Bonds[[#Headers],[RedA]]&amp;Bonds[[#This Row],[No]],Bonds[[#This Row],[Redemption]])</f>
        <v>RedA98</v>
      </c>
      <c r="I99" s="5">
        <f t="shared" ca="1" si="3"/>
        <v>3.987219526200958E-3</v>
      </c>
      <c r="J99" s="3">
        <v>39217</v>
      </c>
      <c r="K99" s="3">
        <v>42870</v>
      </c>
      <c r="L99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Bond98</v>
      </c>
      <c r="M99" t="str">
        <f ca="1">+_xll.__FixedRateBond_NPV(Bonds[[#Headers],[NPV]]&amp;Bonds[[#This Row],[No]],Bonds[[#This Row],[Bond]])</f>
        <v>NPV98</v>
      </c>
      <c r="N99" t="str">
        <f ca="1">+_xll.__FixedRateBond_CleanPrice(Bonds[[#Headers],[Clean Price]]&amp;Bonds[[#This Row],[No]],Bonds[[#This Row],[Bond]])</f>
        <v>CleanPrice98</v>
      </c>
      <c r="O99" t="str">
        <f ca="1">+_xll.__FixedRateBond_DirtyPrice(Bonds[[#Headers],[Dirty Price]]&amp;Bonds[[#This Row],[No]],Bonds[[#This Row],[Bond]])</f>
        <v>DirtyPrice98</v>
      </c>
      <c r="P99" t="str">
        <f ca="1">+_xll.__FixedRateBond_Yield(Bonds[[#Headers],[Yield]]&amp;Bonds[[#This Row],[No]],Bonds[[#This Row],[Bond]])</f>
        <v>Yield98</v>
      </c>
      <c r="Q99">
        <f ca="1">+_xll._Value(Bonds[[#This Row],[NPV]])</f>
        <v>266.21206001129997</v>
      </c>
      <c r="R99">
        <f ca="1">+_xll._Value(Bonds[[#This Row],[Clean Price]])</f>
        <v>262.78716165046069</v>
      </c>
      <c r="S99">
        <f ca="1">+_xll._Value(Bonds[[#This Row],[Dirty Price]])</f>
        <v>266.24702918848249</v>
      </c>
      <c r="T99" s="2">
        <f ca="1">+_xll._Value(Bonds[[#This Row],[Yield]])</f>
        <v>3.6690171766281136E-2</v>
      </c>
      <c r="U99" s="6">
        <f>Bonds[[#This Row],[No]]</f>
        <v>98</v>
      </c>
      <c r="V99" s="7">
        <f ca="1">Bonds[[#This Row],[Clean Price value]]/Bonds[[#This Row],[lagv]]</f>
        <v>1.0055941432192914</v>
      </c>
      <c r="W99" s="6" t="str">
        <f ca="1">+_xll._Delay_Double(Bonds[[#Headers],[-lag]]&amp;Bonds[[#This Row],[No]],Bonds[[#This Row],[Clean Price]],4)</f>
        <v>-lag98</v>
      </c>
      <c r="X99" s="6">
        <f ca="1">+_xll._Value(Bonds[[#This Row],[-lag]])</f>
        <v>261.32527065957095</v>
      </c>
    </row>
    <row r="100" spans="3:24" x14ac:dyDescent="0.35">
      <c r="C100">
        <f t="shared" si="4"/>
        <v>99</v>
      </c>
      <c r="D100" t="str">
        <f>+_xll.__BondPricer(Bonds[[#Headers],[Engine]]&amp;Bonds[[#This Row],[No]],$A$2)</f>
        <v>Engine99</v>
      </c>
      <c r="E100" s="2">
        <f ca="1">E99+(Bonds[[#This Row],[rand]]/1000)</f>
        <v>9.4143310085460008E-2</v>
      </c>
      <c r="F100" s="2" t="str">
        <f ca="1">+_xll._Double_Range(Bonds[[#Headers],[Coupon]]&amp;Bonds[[#This Row],[No]],Bonds[[#This Row],[Rate]])</f>
        <v>Coupon99</v>
      </c>
      <c r="G100" s="5">
        <f t="shared" si="5"/>
        <v>265.15183113631321</v>
      </c>
      <c r="H100" s="5" t="str">
        <f>+_xll._Double(Bonds[[#Headers],[RedA]]&amp;Bonds[[#This Row],[No]],Bonds[[#This Row],[Redemption]])</f>
        <v>RedA99</v>
      </c>
      <c r="I100" s="5">
        <f t="shared" ca="1" si="3"/>
        <v>0.34133862658911152</v>
      </c>
      <c r="J100" s="3">
        <v>39217</v>
      </c>
      <c r="K100" s="3">
        <v>42870</v>
      </c>
      <c r="L100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Bond99</v>
      </c>
      <c r="M100" t="str">
        <f ca="1">+_xll.__FixedRateBond_NPV(Bonds[[#Headers],[NPV]]&amp;Bonds[[#This Row],[No]],Bonds[[#This Row],[Bond]])</f>
        <v>NPV99</v>
      </c>
      <c r="N100" t="str">
        <f ca="1">+_xll.__FixedRateBond_CleanPrice(Bonds[[#Headers],[Clean Price]]&amp;Bonds[[#This Row],[No]],Bonds[[#This Row],[Bond]])</f>
        <v>CleanPrice99</v>
      </c>
      <c r="O100" t="str">
        <f ca="1">+_xll.__FixedRateBond_DirtyPrice(Bonds[[#Headers],[Dirty Price]]&amp;Bonds[[#This Row],[No]],Bonds[[#This Row],[Bond]])</f>
        <v>DirtyPrice99</v>
      </c>
      <c r="P100" t="str">
        <f ca="1">+_xll.__FixedRateBond_Yield(Bonds[[#Headers],[Yield]]&amp;Bonds[[#This Row],[No]],Bonds[[#This Row],[Bond]])</f>
        <v>Yield99</v>
      </c>
      <c r="Q100">
        <f ca="1">+_xll._Value(Bonds[[#This Row],[NPV]])</f>
        <v>268.84445771014714</v>
      </c>
      <c r="R100">
        <f ca="1">+_xll._Value(Bonds[[#This Row],[Clean Price]])</f>
        <v>265.38665391439042</v>
      </c>
      <c r="S100">
        <f ca="1">+_xll._Value(Bonds[[#This Row],[Dirty Price]])</f>
        <v>268.8797726747502</v>
      </c>
      <c r="T100" s="2">
        <f ca="1">+_xll._Value(Bonds[[#This Row],[Yield]])</f>
        <v>3.6690477991104135E-2</v>
      </c>
      <c r="U100" s="6">
        <f>Bonds[[#This Row],[No]]</f>
        <v>99</v>
      </c>
      <c r="V100" s="7">
        <f ca="1">Bonds[[#This Row],[Clean Price value]]/Bonds[[#This Row],[lagv]]</f>
        <v>1.0056993366627027</v>
      </c>
      <c r="W100" s="6" t="str">
        <f ca="1">+_xll._Delay_Double(Bonds[[#Headers],[-lag]]&amp;Bonds[[#This Row],[No]],Bonds[[#This Row],[Clean Price]],4)</f>
        <v>-lag99</v>
      </c>
      <c r="X100" s="6">
        <f ca="1">+_xll._Value(Bonds[[#This Row],[-lag]])</f>
        <v>263.88269758141178</v>
      </c>
    </row>
    <row r="101" spans="3:24" x14ac:dyDescent="0.35">
      <c r="C101">
        <f t="shared" si="4"/>
        <v>100</v>
      </c>
      <c r="D101" t="str">
        <f>+_xll.__BondPricer(Bonds[[#Headers],[Engine]]&amp;Bonds[[#This Row],[No]],$A$2)</f>
        <v>Engine100</v>
      </c>
      <c r="E101" s="2">
        <f ca="1">E100+(Bonds[[#This Row],[rand]]/1000)</f>
        <v>9.4925091775910853E-2</v>
      </c>
      <c r="F101" s="2" t="str">
        <f ca="1">+_xll._Double_Range(Bonds[[#Headers],[Coupon]]&amp;Bonds[[#This Row],[No]],Bonds[[#This Row],[Rate]])</f>
        <v>Coupon100</v>
      </c>
      <c r="G101" s="5">
        <f t="shared" si="5"/>
        <v>267.80334944767634</v>
      </c>
      <c r="H101" s="5" t="str">
        <f>+_xll._Double(Bonds[[#Headers],[RedA]]&amp;Bonds[[#This Row],[No]],Bonds[[#This Row],[Redemption]])</f>
        <v>RedA100</v>
      </c>
      <c r="I101" s="5">
        <f t="shared" ca="1" si="3"/>
        <v>0.78178169045084589</v>
      </c>
      <c r="J101" s="3">
        <v>39217</v>
      </c>
      <c r="K101" s="3">
        <v>42870</v>
      </c>
      <c r="L101" s="3" t="str">
        <f ca="1">+_xll.__FixedRateBond(Bonds[[#Headers],[Bond]]&amp;Bonds[[#This Row],[No]],$A$2,Bonds[[#This Row],[Issue Date]],Bonds[[#This Row],[Settlement Date]],Bonds[[#This Row],[RedA]],Bonds[[#This Row],[Coupon]],Bonds[[#This Row],[Engine]])</f>
        <v>Bond100</v>
      </c>
      <c r="M101" t="str">
        <f ca="1">+_xll.__FixedRateBond_NPV(Bonds[[#Headers],[NPV]]&amp;Bonds[[#This Row],[No]],Bonds[[#This Row],[Bond]])</f>
        <v>NPV100</v>
      </c>
      <c r="N101" t="str">
        <f ca="1">+_xll.__FixedRateBond_CleanPrice(Bonds[[#Headers],[Clean Price]]&amp;Bonds[[#This Row],[No]],Bonds[[#This Row],[Bond]])</f>
        <v>CleanPrice100</v>
      </c>
      <c r="O101" t="str">
        <f ca="1">+_xll.__FixedRateBond_DirtyPrice(Bonds[[#Headers],[Dirty Price]]&amp;Bonds[[#This Row],[No]],Bonds[[#This Row],[Bond]])</f>
        <v>DirtyPrice100</v>
      </c>
      <c r="P101" t="str">
        <f ca="1">+_xll.__FixedRateBond_Yield(Bonds[[#Headers],[Yield]]&amp;Bonds[[#This Row],[No]],Bonds[[#This Row],[Bond]])</f>
        <v>Yield100</v>
      </c>
      <c r="Q101">
        <f ca="1">+_xll._Value(Bonds[[#This Row],[NPV]])</f>
        <v>271.40643427518114</v>
      </c>
      <c r="R101">
        <f ca="1">+_xll._Value(Bonds[[#This Row],[Clean Price]])</f>
        <v>267.91976910857625</v>
      </c>
      <c r="S101">
        <f ca="1">+_xll._Value(Bonds[[#This Row],[Dirty Price]])</f>
        <v>271.4420857768007</v>
      </c>
      <c r="T101" s="2">
        <f ca="1">+_xll._Value(Bonds[[#This Row],[Yield]])</f>
        <v>3.6691751241683966E-2</v>
      </c>
      <c r="U101" s="6">
        <f>Bonds[[#This Row],[No]]</f>
        <v>100</v>
      </c>
      <c r="V101" s="7">
        <f ca="1">Bonds[[#This Row],[Clean Price value]]/Bonds[[#This Row],[lagv]]</f>
        <v>1.0060364254373901</v>
      </c>
      <c r="W101" s="6" t="str">
        <f ca="1">+_xll._Delay_Double(Bonds[[#Headers],[-lag]]&amp;Bonds[[#This Row],[No]],Bonds[[#This Row],[Clean Price]],4)</f>
        <v>-lag100</v>
      </c>
      <c r="X101" s="6">
        <f ca="1">+_xll._Value(Bonds[[#This Row],[-lag]])</f>
        <v>266.3121953979886</v>
      </c>
    </row>
    <row r="102" spans="3:24" x14ac:dyDescent="0.35">
      <c r="D102" s="6"/>
      <c r="F102" s="2"/>
      <c r="G102" s="5"/>
      <c r="H102" s="5"/>
      <c r="I102" s="5"/>
      <c r="L102" s="3"/>
      <c r="M102" s="6"/>
      <c r="N102" s="6"/>
      <c r="O102" s="6"/>
      <c r="P102" s="6"/>
      <c r="Q102" s="6">
        <f t="shared" ref="Q102:T102" ca="1" si="6">SUBTOTAL(109,Q2:Q101)</f>
        <v>17943.310700192942</v>
      </c>
      <c r="R102" s="6">
        <f t="shared" ca="1" si="6"/>
        <v>17691.256553775507</v>
      </c>
      <c r="S102" s="6">
        <f t="shared" ca="1" si="6"/>
        <v>17945.667703895513</v>
      </c>
      <c r="T102" s="2">
        <f t="shared" ca="1" si="6"/>
        <v>3.6573476344064142</v>
      </c>
      <c r="U102" s="6"/>
      <c r="V102" s="6"/>
    </row>
    <row r="105" spans="3:24" x14ac:dyDescent="0.35">
      <c r="L105" s="3"/>
    </row>
  </sheetData>
  <conditionalFormatting sqref="V2:V101">
    <cfRule type="iconSet" priority="5">
      <iconSet iconSet="5Arrows">
        <cfvo type="percent" val="0"/>
        <cfvo type="percent" val="20"/>
        <cfvo type="percent" val="40"/>
        <cfvo type="percent" val="60"/>
        <cfvo type="percent" val="80"/>
      </iconSet>
    </cfRule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4" id="{BCEB6AF6-1C6C-41E7-A7C9-2BD22323FB1C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V2:V101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1B189-50EA-4FF9-ADAA-20B7BD6C5E9B}">
  <dimension ref="A1:AE114"/>
  <sheetViews>
    <sheetView topLeftCell="A59" workbookViewId="0">
      <selection activeCell="A59" sqref="A59:X114"/>
    </sheetView>
  </sheetViews>
  <sheetFormatPr defaultRowHeight="14.5" x14ac:dyDescent="0.35"/>
  <cols>
    <col min="5" max="5" width="11.81640625" bestFit="1" customWidth="1"/>
    <col min="6" max="6" width="12.453125" bestFit="1" customWidth="1"/>
  </cols>
  <sheetData>
    <row r="1" spans="1:31" x14ac:dyDescent="0.35">
      <c r="A1" t="e">
        <f t="array" ref="A1:AE47">+_xll._dependencies()</f>
        <v>#VALUE!</v>
      </c>
      <c r="B1" t="e">
        <v>#VALUE!</v>
      </c>
      <c r="C1" t="e">
        <v>#VALUE!</v>
      </c>
      <c r="D1" t="e">
        <v>#VALUE!</v>
      </c>
      <c r="E1" t="e">
        <v>#VALUE!</v>
      </c>
      <c r="F1" t="e">
        <v>#VALUE!</v>
      </c>
      <c r="G1" t="e">
        <v>#VALUE!</v>
      </c>
      <c r="H1" t="e">
        <v>#VALUE!</v>
      </c>
      <c r="I1" t="e">
        <v>#VALUE!</v>
      </c>
      <c r="J1" t="e">
        <v>#VALUE!</v>
      </c>
      <c r="K1" t="e">
        <v>#VALUE!</v>
      </c>
      <c r="L1" t="e">
        <v>#VALUE!</v>
      </c>
      <c r="M1" t="e">
        <v>#VALUE!</v>
      </c>
      <c r="N1" t="e">
        <v>#VALUE!</v>
      </c>
      <c r="O1" t="e">
        <v>#VALUE!</v>
      </c>
      <c r="P1" t="e">
        <v>#VALUE!</v>
      </c>
      <c r="Q1" t="e">
        <v>#VALUE!</v>
      </c>
      <c r="R1" t="e">
        <v>#VALUE!</v>
      </c>
      <c r="S1" t="e">
        <v>#VALUE!</v>
      </c>
      <c r="T1" t="e">
        <v>#VALUE!</v>
      </c>
      <c r="U1" t="e">
        <v>#VALUE!</v>
      </c>
      <c r="V1" t="e">
        <v>#VALUE!</v>
      </c>
      <c r="W1" t="e">
        <v>#VALUE!</v>
      </c>
      <c r="X1" t="e">
        <v>#VALUE!</v>
      </c>
      <c r="Y1" t="e">
        <v>#VALUE!</v>
      </c>
      <c r="Z1" t="e">
        <v>#VALUE!</v>
      </c>
      <c r="AA1" t="e">
        <v>#VALUE!</v>
      </c>
      <c r="AB1" t="e">
        <v>#VALUE!</v>
      </c>
      <c r="AC1" t="e">
        <v>#VALUE!</v>
      </c>
      <c r="AD1" t="e">
        <v>#VALUE!</v>
      </c>
      <c r="AE1" t="e">
        <v>#VALUE!</v>
      </c>
    </row>
    <row r="2" spans="1:31" x14ac:dyDescent="0.35">
      <c r="A2" t="e">
        <v>#VALUE!</v>
      </c>
      <c r="B2" t="e">
        <v>#VALUE!</v>
      </c>
      <c r="C2" t="e">
        <v>#VALUE!</v>
      </c>
      <c r="D2" t="e">
        <v>#VALUE!</v>
      </c>
      <c r="E2" t="e">
        <v>#VALUE!</v>
      </c>
      <c r="F2" t="e">
        <v>#VALUE!</v>
      </c>
      <c r="G2" t="e">
        <v>#VALUE!</v>
      </c>
      <c r="H2" t="e">
        <v>#VALUE!</v>
      </c>
      <c r="I2" t="e">
        <v>#VALUE!</v>
      </c>
      <c r="J2" t="e">
        <v>#VALUE!</v>
      </c>
      <c r="K2" t="e">
        <v>#VALUE!</v>
      </c>
      <c r="L2" t="e">
        <v>#VALUE!</v>
      </c>
      <c r="M2" t="e">
        <v>#VALUE!</v>
      </c>
      <c r="N2" t="e">
        <v>#VALUE!</v>
      </c>
      <c r="O2" t="e">
        <v>#VALUE!</v>
      </c>
      <c r="P2" t="e">
        <v>#VALUE!</v>
      </c>
      <c r="Q2" t="e">
        <v>#VALUE!</v>
      </c>
      <c r="R2" t="e">
        <v>#VALUE!</v>
      </c>
      <c r="S2" t="e">
        <v>#VALUE!</v>
      </c>
      <c r="T2" t="e">
        <v>#VALUE!</v>
      </c>
      <c r="U2" t="e">
        <v>#VALUE!</v>
      </c>
      <c r="V2" t="e">
        <v>#VALUE!</v>
      </c>
      <c r="W2" t="e">
        <v>#VALUE!</v>
      </c>
      <c r="X2" t="e">
        <v>#VALUE!</v>
      </c>
      <c r="Y2" t="e">
        <v>#VALUE!</v>
      </c>
      <c r="Z2" t="e">
        <v>#VALUE!</v>
      </c>
      <c r="AA2" t="e">
        <v>#VALUE!</v>
      </c>
      <c r="AB2" t="e">
        <v>#VALUE!</v>
      </c>
      <c r="AC2" t="e">
        <v>#VALUE!</v>
      </c>
      <c r="AD2" t="e">
        <v>#VALUE!</v>
      </c>
      <c r="AE2" t="e">
        <v>#VALUE!</v>
      </c>
    </row>
    <row r="3" spans="1:31" x14ac:dyDescent="0.35">
      <c r="A3" t="e">
        <v>#VALUE!</v>
      </c>
      <c r="B3" t="e">
        <v>#VALUE!</v>
      </c>
      <c r="C3" t="e">
        <v>#VALUE!</v>
      </c>
      <c r="D3" t="e">
        <v>#VALUE!</v>
      </c>
      <c r="E3" t="e">
        <v>#VALUE!</v>
      </c>
      <c r="F3" t="e">
        <v>#VALUE!</v>
      </c>
      <c r="G3" t="e">
        <v>#VALUE!</v>
      </c>
      <c r="H3" t="e">
        <v>#VALUE!</v>
      </c>
      <c r="I3" t="e">
        <v>#VALUE!</v>
      </c>
      <c r="J3" t="e">
        <v>#VALUE!</v>
      </c>
      <c r="K3" t="e">
        <v>#VALUE!</v>
      </c>
      <c r="L3" t="e">
        <v>#VALUE!</v>
      </c>
      <c r="M3" t="e">
        <v>#VALUE!</v>
      </c>
      <c r="N3" t="e">
        <v>#VALUE!</v>
      </c>
      <c r="O3" t="e">
        <v>#VALUE!</v>
      </c>
      <c r="P3" t="e">
        <v>#VALUE!</v>
      </c>
      <c r="Q3" t="e">
        <v>#VALUE!</v>
      </c>
      <c r="R3" t="e">
        <v>#VALUE!</v>
      </c>
      <c r="S3" t="e">
        <v>#VALUE!</v>
      </c>
      <c r="T3" t="e">
        <v>#VALUE!</v>
      </c>
      <c r="U3" t="e">
        <v>#VALUE!</v>
      </c>
      <c r="V3" t="e">
        <v>#VALUE!</v>
      </c>
      <c r="W3" t="e">
        <v>#VALUE!</v>
      </c>
      <c r="X3" t="e">
        <v>#VALUE!</v>
      </c>
      <c r="Y3" t="e">
        <v>#VALUE!</v>
      </c>
      <c r="Z3" t="e">
        <v>#VALUE!</v>
      </c>
      <c r="AA3" t="e">
        <v>#VALUE!</v>
      </c>
      <c r="AB3" t="e">
        <v>#VALUE!</v>
      </c>
      <c r="AC3" t="e">
        <v>#VALUE!</v>
      </c>
      <c r="AD3" t="e">
        <v>#VALUE!</v>
      </c>
      <c r="AE3" t="e">
        <v>#VALUE!</v>
      </c>
    </row>
    <row r="4" spans="1:31" x14ac:dyDescent="0.35">
      <c r="A4" t="e">
        <v>#VALUE!</v>
      </c>
      <c r="B4" t="e">
        <v>#VALUE!</v>
      </c>
      <c r="C4" t="e">
        <v>#VALUE!</v>
      </c>
      <c r="D4" t="e">
        <v>#VALUE!</v>
      </c>
      <c r="E4" t="e">
        <v>#VALUE!</v>
      </c>
      <c r="F4" t="e">
        <v>#VALUE!</v>
      </c>
      <c r="G4" t="e">
        <v>#VALUE!</v>
      </c>
      <c r="H4" t="e">
        <v>#VALUE!</v>
      </c>
      <c r="I4" t="e">
        <v>#VALUE!</v>
      </c>
      <c r="J4" t="e">
        <v>#VALUE!</v>
      </c>
      <c r="K4" t="e">
        <v>#VALUE!</v>
      </c>
      <c r="L4" t="e">
        <v>#VALUE!</v>
      </c>
      <c r="M4" t="e">
        <v>#VALUE!</v>
      </c>
      <c r="N4" t="e">
        <v>#VALUE!</v>
      </c>
      <c r="O4" t="e">
        <v>#VALUE!</v>
      </c>
      <c r="P4" t="e">
        <v>#VALUE!</v>
      </c>
      <c r="Q4" t="e">
        <v>#VALUE!</v>
      </c>
      <c r="R4" t="e">
        <v>#VALUE!</v>
      </c>
      <c r="S4" t="e">
        <v>#VALUE!</v>
      </c>
      <c r="T4" t="e">
        <v>#VALUE!</v>
      </c>
      <c r="U4" t="e">
        <v>#VALUE!</v>
      </c>
      <c r="V4" t="e">
        <v>#VALUE!</v>
      </c>
      <c r="W4" t="e">
        <v>#VALUE!</v>
      </c>
      <c r="X4" t="e">
        <v>#VALUE!</v>
      </c>
      <c r="Y4" t="e">
        <v>#VALUE!</v>
      </c>
      <c r="Z4" t="e">
        <v>#VALUE!</v>
      </c>
      <c r="AA4" t="e">
        <v>#VALUE!</v>
      </c>
      <c r="AB4" t="e">
        <v>#VALUE!</v>
      </c>
      <c r="AC4" t="e">
        <v>#VALUE!</v>
      </c>
      <c r="AD4" t="e">
        <v>#VALUE!</v>
      </c>
      <c r="AE4" t="e">
        <v>#VALUE!</v>
      </c>
    </row>
    <row r="5" spans="1:31" x14ac:dyDescent="0.35">
      <c r="A5" t="e">
        <v>#VALUE!</v>
      </c>
      <c r="B5" t="e">
        <v>#VALUE!</v>
      </c>
      <c r="C5" t="e">
        <v>#VALUE!</v>
      </c>
      <c r="D5" t="e">
        <v>#VALUE!</v>
      </c>
      <c r="E5" t="e">
        <v>#VALUE!</v>
      </c>
      <c r="F5" t="e">
        <v>#VALUE!</v>
      </c>
      <c r="G5" t="e">
        <v>#VALUE!</v>
      </c>
      <c r="H5" t="e">
        <v>#VALUE!</v>
      </c>
      <c r="I5" t="e">
        <v>#VALUE!</v>
      </c>
      <c r="J5" t="e">
        <v>#VALUE!</v>
      </c>
      <c r="K5" t="e">
        <v>#VALUE!</v>
      </c>
      <c r="L5" t="e">
        <v>#VALUE!</v>
      </c>
      <c r="M5" t="e">
        <v>#VALUE!</v>
      </c>
      <c r="N5" t="e">
        <v>#VALUE!</v>
      </c>
      <c r="O5" t="e">
        <v>#VALUE!</v>
      </c>
      <c r="P5" t="e">
        <v>#VALUE!</v>
      </c>
      <c r="Q5" t="e">
        <v>#VALUE!</v>
      </c>
      <c r="R5" t="e">
        <v>#VALUE!</v>
      </c>
      <c r="S5" t="e">
        <v>#VALUE!</v>
      </c>
      <c r="T5" t="e">
        <v>#VALUE!</v>
      </c>
      <c r="U5" t="e">
        <v>#VALUE!</v>
      </c>
      <c r="V5" t="e">
        <v>#VALUE!</v>
      </c>
      <c r="W5" t="e">
        <v>#VALUE!</v>
      </c>
      <c r="X5" t="e">
        <v>#VALUE!</v>
      </c>
      <c r="Y5" t="e">
        <v>#VALUE!</v>
      </c>
      <c r="Z5" t="e">
        <v>#VALUE!</v>
      </c>
      <c r="AA5" t="e">
        <v>#VALUE!</v>
      </c>
      <c r="AB5" t="e">
        <v>#VALUE!</v>
      </c>
      <c r="AC5" t="e">
        <v>#VALUE!</v>
      </c>
      <c r="AD5" t="e">
        <v>#VALUE!</v>
      </c>
      <c r="AE5" t="e">
        <v>#VALUE!</v>
      </c>
    </row>
    <row r="6" spans="1:31" x14ac:dyDescent="0.35">
      <c r="A6" t="e">
        <v>#VALUE!</v>
      </c>
      <c r="B6" t="e">
        <v>#VALUE!</v>
      </c>
      <c r="C6" t="e">
        <v>#VALUE!</v>
      </c>
      <c r="D6" t="e">
        <v>#VALUE!</v>
      </c>
      <c r="E6" t="e">
        <v>#VALUE!</v>
      </c>
      <c r="F6" t="e">
        <v>#VALUE!</v>
      </c>
      <c r="G6" t="e">
        <v>#VALUE!</v>
      </c>
      <c r="H6" t="e">
        <v>#VALUE!</v>
      </c>
      <c r="I6" t="e">
        <v>#VALUE!</v>
      </c>
      <c r="J6" t="e">
        <v>#VALUE!</v>
      </c>
      <c r="K6" t="e">
        <v>#VALUE!</v>
      </c>
      <c r="L6" t="e">
        <v>#VALUE!</v>
      </c>
      <c r="M6" t="e">
        <v>#VALUE!</v>
      </c>
      <c r="N6" t="e">
        <v>#VALUE!</v>
      </c>
      <c r="O6" t="e">
        <v>#VALUE!</v>
      </c>
      <c r="P6" t="e">
        <v>#VALUE!</v>
      </c>
      <c r="Q6" t="e">
        <v>#VALUE!</v>
      </c>
      <c r="R6" t="e">
        <v>#VALUE!</v>
      </c>
      <c r="S6" t="e">
        <v>#VALUE!</v>
      </c>
      <c r="T6" t="e">
        <v>#VALUE!</v>
      </c>
      <c r="U6" t="e">
        <v>#VALUE!</v>
      </c>
      <c r="V6" t="e">
        <v>#VALUE!</v>
      </c>
      <c r="W6" t="e">
        <v>#VALUE!</v>
      </c>
      <c r="X6" t="e">
        <v>#VALUE!</v>
      </c>
      <c r="Y6" t="e">
        <v>#VALUE!</v>
      </c>
      <c r="Z6" t="e">
        <v>#VALUE!</v>
      </c>
      <c r="AA6" t="e">
        <v>#VALUE!</v>
      </c>
      <c r="AB6" t="e">
        <v>#VALUE!</v>
      </c>
      <c r="AC6" t="e">
        <v>#VALUE!</v>
      </c>
      <c r="AD6" t="e">
        <v>#VALUE!</v>
      </c>
      <c r="AE6" t="e">
        <v>#VALUE!</v>
      </c>
    </row>
    <row r="7" spans="1:31" x14ac:dyDescent="0.35">
      <c r="A7" t="e">
        <v>#VALUE!</v>
      </c>
      <c r="B7" t="e">
        <v>#VALUE!</v>
      </c>
      <c r="C7" t="e">
        <v>#VALUE!</v>
      </c>
      <c r="D7" t="e">
        <v>#VALUE!</v>
      </c>
      <c r="E7" t="e">
        <v>#VALUE!</v>
      </c>
      <c r="F7" t="e">
        <v>#VALUE!</v>
      </c>
      <c r="G7" t="e">
        <v>#VALUE!</v>
      </c>
      <c r="H7" t="e">
        <v>#VALUE!</v>
      </c>
      <c r="I7" t="e">
        <v>#VALUE!</v>
      </c>
      <c r="J7" t="e">
        <v>#VALUE!</v>
      </c>
      <c r="K7" t="e">
        <v>#VALUE!</v>
      </c>
      <c r="L7" t="e">
        <v>#VALUE!</v>
      </c>
      <c r="M7" t="e">
        <v>#VALUE!</v>
      </c>
      <c r="N7" t="e">
        <v>#VALUE!</v>
      </c>
      <c r="O7" t="e">
        <v>#VALUE!</v>
      </c>
      <c r="P7" t="e">
        <v>#VALUE!</v>
      </c>
      <c r="Q7" t="e">
        <v>#VALUE!</v>
      </c>
      <c r="R7" t="e">
        <v>#VALUE!</v>
      </c>
      <c r="S7" t="e">
        <v>#VALUE!</v>
      </c>
      <c r="T7" t="e">
        <v>#VALUE!</v>
      </c>
      <c r="U7" t="e">
        <v>#VALUE!</v>
      </c>
      <c r="V7" t="e">
        <v>#VALUE!</v>
      </c>
      <c r="W7" t="e">
        <v>#VALUE!</v>
      </c>
      <c r="X7" t="e">
        <v>#VALUE!</v>
      </c>
      <c r="Y7" t="e">
        <v>#VALUE!</v>
      </c>
      <c r="Z7" t="e">
        <v>#VALUE!</v>
      </c>
      <c r="AA7" t="e">
        <v>#VALUE!</v>
      </c>
      <c r="AB7" t="e">
        <v>#VALUE!</v>
      </c>
      <c r="AC7" t="e">
        <v>#VALUE!</v>
      </c>
      <c r="AD7" t="e">
        <v>#VALUE!</v>
      </c>
      <c r="AE7" t="e">
        <v>#VALUE!</v>
      </c>
    </row>
    <row r="8" spans="1:31" x14ac:dyDescent="0.35">
      <c r="A8" t="e">
        <v>#VALUE!</v>
      </c>
      <c r="B8" t="e">
        <v>#VALUE!</v>
      </c>
      <c r="C8" t="e">
        <v>#VALUE!</v>
      </c>
      <c r="D8" t="e">
        <v>#VALUE!</v>
      </c>
      <c r="E8" t="e">
        <v>#VALUE!</v>
      </c>
      <c r="F8" t="e">
        <v>#VALUE!</v>
      </c>
      <c r="G8" t="e">
        <v>#VALUE!</v>
      </c>
      <c r="H8" t="e">
        <v>#VALUE!</v>
      </c>
      <c r="I8" t="e">
        <v>#VALUE!</v>
      </c>
      <c r="J8" t="e">
        <v>#VALUE!</v>
      </c>
      <c r="K8" t="e">
        <v>#VALUE!</v>
      </c>
      <c r="L8" t="e">
        <v>#VALUE!</v>
      </c>
      <c r="M8" t="e">
        <v>#VALUE!</v>
      </c>
      <c r="N8" t="e">
        <v>#VALUE!</v>
      </c>
      <c r="O8" t="e">
        <v>#VALUE!</v>
      </c>
      <c r="P8" t="e">
        <v>#VALUE!</v>
      </c>
      <c r="Q8" t="e">
        <v>#VALUE!</v>
      </c>
      <c r="R8" t="e">
        <v>#VALUE!</v>
      </c>
      <c r="S8" t="e">
        <v>#VALUE!</v>
      </c>
      <c r="T8" t="e">
        <v>#VALUE!</v>
      </c>
      <c r="U8" t="e">
        <v>#VALUE!</v>
      </c>
      <c r="V8" t="e">
        <v>#VALUE!</v>
      </c>
      <c r="W8" t="e">
        <v>#VALUE!</v>
      </c>
      <c r="X8" t="e">
        <v>#VALUE!</v>
      </c>
      <c r="Y8" t="e">
        <v>#VALUE!</v>
      </c>
      <c r="Z8" t="e">
        <v>#VALUE!</v>
      </c>
      <c r="AA8" t="e">
        <v>#VALUE!</v>
      </c>
      <c r="AB8" t="e">
        <v>#VALUE!</v>
      </c>
      <c r="AC8" t="e">
        <v>#VALUE!</v>
      </c>
      <c r="AD8" t="e">
        <v>#VALUE!</v>
      </c>
      <c r="AE8" t="e">
        <v>#VALUE!</v>
      </c>
    </row>
    <row r="9" spans="1:31" x14ac:dyDescent="0.35">
      <c r="A9" t="e">
        <v>#VALUE!</v>
      </c>
      <c r="B9" t="e">
        <v>#VALUE!</v>
      </c>
      <c r="C9" t="e">
        <v>#VALUE!</v>
      </c>
      <c r="D9" t="e">
        <v>#VALUE!</v>
      </c>
      <c r="E9" t="e">
        <v>#VALUE!</v>
      </c>
      <c r="F9" t="e">
        <v>#VALUE!</v>
      </c>
      <c r="G9" t="e">
        <v>#VALUE!</v>
      </c>
      <c r="H9" t="e">
        <v>#VALUE!</v>
      </c>
      <c r="I9" t="e">
        <v>#VALUE!</v>
      </c>
      <c r="J9" t="e">
        <v>#VALUE!</v>
      </c>
      <c r="K9" t="e">
        <v>#VALUE!</v>
      </c>
      <c r="L9" t="e">
        <v>#VALUE!</v>
      </c>
      <c r="M9" t="e">
        <v>#VALUE!</v>
      </c>
      <c r="N9" t="e">
        <v>#VALUE!</v>
      </c>
      <c r="O9" t="e">
        <v>#VALUE!</v>
      </c>
      <c r="P9" t="e">
        <v>#VALUE!</v>
      </c>
      <c r="Q9" t="e">
        <v>#VALUE!</v>
      </c>
      <c r="R9" t="e">
        <v>#VALUE!</v>
      </c>
      <c r="S9" t="e">
        <v>#VALUE!</v>
      </c>
      <c r="T9" t="e">
        <v>#VALUE!</v>
      </c>
      <c r="U9" t="e">
        <v>#VALUE!</v>
      </c>
      <c r="V9" t="e">
        <v>#VALUE!</v>
      </c>
      <c r="W9" t="e">
        <v>#VALUE!</v>
      </c>
      <c r="X9" t="e">
        <v>#VALUE!</v>
      </c>
      <c r="Y9" t="e">
        <v>#VALUE!</v>
      </c>
      <c r="Z9" t="e">
        <v>#VALUE!</v>
      </c>
      <c r="AA9" t="e">
        <v>#VALUE!</v>
      </c>
      <c r="AB9" t="e">
        <v>#VALUE!</v>
      </c>
      <c r="AC9" t="e">
        <v>#VALUE!</v>
      </c>
      <c r="AD9" t="e">
        <v>#VALUE!</v>
      </c>
      <c r="AE9" t="e">
        <v>#VALUE!</v>
      </c>
    </row>
    <row r="10" spans="1:31" x14ac:dyDescent="0.35">
      <c r="A10" t="e">
        <v>#VALUE!</v>
      </c>
      <c r="B10" t="e">
        <v>#VALUE!</v>
      </c>
      <c r="C10" t="e">
        <v>#VALUE!</v>
      </c>
      <c r="D10" t="e">
        <v>#VALUE!</v>
      </c>
      <c r="E10" t="e">
        <v>#VALUE!</v>
      </c>
      <c r="F10" t="e">
        <v>#VALUE!</v>
      </c>
      <c r="G10" t="e">
        <v>#VALUE!</v>
      </c>
      <c r="H10" t="e">
        <v>#VALUE!</v>
      </c>
      <c r="I10" t="e">
        <v>#VALUE!</v>
      </c>
      <c r="J10" t="e">
        <v>#VALUE!</v>
      </c>
      <c r="K10" t="e">
        <v>#VALUE!</v>
      </c>
      <c r="L10" t="e">
        <v>#VALUE!</v>
      </c>
      <c r="M10" t="e">
        <v>#VALUE!</v>
      </c>
      <c r="N10" t="e">
        <v>#VALUE!</v>
      </c>
      <c r="O10" t="e">
        <v>#VALUE!</v>
      </c>
      <c r="P10" t="e">
        <v>#VALUE!</v>
      </c>
      <c r="Q10" t="e">
        <v>#VALUE!</v>
      </c>
      <c r="R10" t="e">
        <v>#VALUE!</v>
      </c>
      <c r="S10" t="e">
        <v>#VALUE!</v>
      </c>
      <c r="T10" t="e">
        <v>#VALUE!</v>
      </c>
      <c r="U10" t="e">
        <v>#VALUE!</v>
      </c>
      <c r="V10" t="e">
        <v>#VALUE!</v>
      </c>
      <c r="W10" t="e">
        <v>#VALUE!</v>
      </c>
      <c r="X10" t="e">
        <v>#VALUE!</v>
      </c>
      <c r="Y10" t="e">
        <v>#VALUE!</v>
      </c>
      <c r="Z10" t="e">
        <v>#VALUE!</v>
      </c>
      <c r="AA10" t="e">
        <v>#VALUE!</v>
      </c>
      <c r="AB10" t="e">
        <v>#VALUE!</v>
      </c>
      <c r="AC10" t="e">
        <v>#VALUE!</v>
      </c>
      <c r="AD10" t="e">
        <v>#VALUE!</v>
      </c>
      <c r="AE10" t="e">
        <v>#VALUE!</v>
      </c>
    </row>
    <row r="11" spans="1:31" x14ac:dyDescent="0.35">
      <c r="A11" t="e">
        <v>#VALUE!</v>
      </c>
      <c r="B11" t="e">
        <v>#VALUE!</v>
      </c>
      <c r="C11" t="e">
        <v>#VALUE!</v>
      </c>
      <c r="D11" t="e">
        <v>#VALUE!</v>
      </c>
      <c r="E11" t="e">
        <v>#VALUE!</v>
      </c>
      <c r="F11" t="e">
        <v>#VALUE!</v>
      </c>
      <c r="G11" t="e">
        <v>#VALUE!</v>
      </c>
      <c r="H11" t="e">
        <v>#VALUE!</v>
      </c>
      <c r="I11" t="e">
        <v>#VALUE!</v>
      </c>
      <c r="J11" t="e">
        <v>#VALUE!</v>
      </c>
      <c r="K11" t="e">
        <v>#VALUE!</v>
      </c>
      <c r="L11" t="e">
        <v>#VALUE!</v>
      </c>
      <c r="M11" t="e">
        <v>#VALUE!</v>
      </c>
      <c r="N11" t="e">
        <v>#VALUE!</v>
      </c>
      <c r="O11" t="e">
        <v>#VALUE!</v>
      </c>
      <c r="P11" t="e">
        <v>#VALUE!</v>
      </c>
      <c r="Q11" t="e">
        <v>#VALUE!</v>
      </c>
      <c r="R11" t="e">
        <v>#VALUE!</v>
      </c>
      <c r="S11" t="e">
        <v>#VALUE!</v>
      </c>
      <c r="T11" t="e">
        <v>#VALUE!</v>
      </c>
      <c r="U11" t="e">
        <v>#VALUE!</v>
      </c>
      <c r="V11" t="e">
        <v>#VALUE!</v>
      </c>
      <c r="W11" t="e">
        <v>#VALUE!</v>
      </c>
      <c r="X11" t="e">
        <v>#VALUE!</v>
      </c>
      <c r="Y11" t="e">
        <v>#VALUE!</v>
      </c>
      <c r="Z11" t="e">
        <v>#VALUE!</v>
      </c>
      <c r="AA11" t="e">
        <v>#VALUE!</v>
      </c>
      <c r="AB11" t="e">
        <v>#VALUE!</v>
      </c>
      <c r="AC11" t="e">
        <v>#VALUE!</v>
      </c>
      <c r="AD11" t="e">
        <v>#VALUE!</v>
      </c>
      <c r="AE11" t="e">
        <v>#VALUE!</v>
      </c>
    </row>
    <row r="12" spans="1:31" x14ac:dyDescent="0.35">
      <c r="A12" t="e">
        <v>#VALUE!</v>
      </c>
      <c r="B12" t="e">
        <v>#VALUE!</v>
      </c>
      <c r="C12" t="e">
        <v>#VALUE!</v>
      </c>
      <c r="D12" t="e">
        <v>#VALUE!</v>
      </c>
      <c r="E12" t="e">
        <v>#VALUE!</v>
      </c>
      <c r="F12" t="e">
        <v>#VALUE!</v>
      </c>
      <c r="G12" t="e">
        <v>#VALUE!</v>
      </c>
      <c r="H12" t="e">
        <v>#VALUE!</v>
      </c>
      <c r="I12" t="e">
        <v>#VALUE!</v>
      </c>
      <c r="J12" t="e">
        <v>#VALUE!</v>
      </c>
      <c r="K12" t="e">
        <v>#VALUE!</v>
      </c>
      <c r="L12" t="e">
        <v>#VALUE!</v>
      </c>
      <c r="M12" t="e">
        <v>#VALUE!</v>
      </c>
      <c r="N12" t="e">
        <v>#VALUE!</v>
      </c>
      <c r="O12" t="e">
        <v>#VALUE!</v>
      </c>
      <c r="P12" t="e">
        <v>#VALUE!</v>
      </c>
      <c r="Q12" t="e">
        <v>#VALUE!</v>
      </c>
      <c r="R12" t="e">
        <v>#VALUE!</v>
      </c>
      <c r="S12" t="e">
        <v>#VALUE!</v>
      </c>
      <c r="T12" t="e">
        <v>#VALUE!</v>
      </c>
      <c r="U12" t="e">
        <v>#VALUE!</v>
      </c>
      <c r="V12" t="e">
        <v>#VALUE!</v>
      </c>
      <c r="W12" t="e">
        <v>#VALUE!</v>
      </c>
      <c r="X12" t="e">
        <v>#VALUE!</v>
      </c>
      <c r="Y12" t="e">
        <v>#VALUE!</v>
      </c>
      <c r="Z12" t="e">
        <v>#VALUE!</v>
      </c>
      <c r="AA12" t="e">
        <v>#VALUE!</v>
      </c>
      <c r="AB12" t="e">
        <v>#VALUE!</v>
      </c>
      <c r="AC12" t="e">
        <v>#VALUE!</v>
      </c>
      <c r="AD12" t="e">
        <v>#VALUE!</v>
      </c>
      <c r="AE12" t="e">
        <v>#VALUE!</v>
      </c>
    </row>
    <row r="13" spans="1:31" x14ac:dyDescent="0.35">
      <c r="A13" t="e">
        <v>#VALUE!</v>
      </c>
      <c r="B13" t="e">
        <v>#VALUE!</v>
      </c>
      <c r="C13" t="e">
        <v>#VALUE!</v>
      </c>
      <c r="D13" t="e">
        <v>#VALUE!</v>
      </c>
      <c r="E13" t="e">
        <v>#VALUE!</v>
      </c>
      <c r="F13" t="e">
        <v>#VALUE!</v>
      </c>
      <c r="G13" t="e">
        <v>#VALUE!</v>
      </c>
      <c r="H13" t="e">
        <v>#VALUE!</v>
      </c>
      <c r="I13" t="e">
        <v>#VALUE!</v>
      </c>
      <c r="J13" t="e">
        <v>#VALUE!</v>
      </c>
      <c r="K13" t="e">
        <v>#VALUE!</v>
      </c>
      <c r="L13" t="e">
        <v>#VALUE!</v>
      </c>
      <c r="M13" t="e">
        <v>#VALUE!</v>
      </c>
      <c r="N13" t="e">
        <v>#VALUE!</v>
      </c>
      <c r="O13" t="e">
        <v>#VALUE!</v>
      </c>
      <c r="P13" t="e">
        <v>#VALUE!</v>
      </c>
      <c r="Q13" t="e">
        <v>#VALUE!</v>
      </c>
      <c r="R13" t="e">
        <v>#VALUE!</v>
      </c>
      <c r="S13" t="e">
        <v>#VALUE!</v>
      </c>
      <c r="T13" t="e">
        <v>#VALUE!</v>
      </c>
      <c r="U13" t="e">
        <v>#VALUE!</v>
      </c>
      <c r="V13" t="e">
        <v>#VALUE!</v>
      </c>
      <c r="W13" t="e">
        <v>#VALUE!</v>
      </c>
      <c r="X13" t="e">
        <v>#VALUE!</v>
      </c>
      <c r="Y13" t="e">
        <v>#VALUE!</v>
      </c>
      <c r="Z13" t="e">
        <v>#VALUE!</v>
      </c>
      <c r="AA13" t="e">
        <v>#VALUE!</v>
      </c>
      <c r="AB13" t="e">
        <v>#VALUE!</v>
      </c>
      <c r="AC13" t="e">
        <v>#VALUE!</v>
      </c>
      <c r="AD13" t="e">
        <v>#VALUE!</v>
      </c>
      <c r="AE13" t="e">
        <v>#VALUE!</v>
      </c>
    </row>
    <row r="14" spans="1:31" x14ac:dyDescent="0.35">
      <c r="A14" t="e">
        <v>#VALUE!</v>
      </c>
      <c r="B14" t="e">
        <v>#VALUE!</v>
      </c>
      <c r="C14" t="e">
        <v>#VALUE!</v>
      </c>
      <c r="D14" t="e">
        <v>#VALUE!</v>
      </c>
      <c r="E14" t="e">
        <v>#VALUE!</v>
      </c>
      <c r="F14" t="e">
        <v>#VALUE!</v>
      </c>
      <c r="G14" t="e">
        <v>#VALUE!</v>
      </c>
      <c r="H14" t="e">
        <v>#VALUE!</v>
      </c>
      <c r="I14" t="e">
        <v>#VALUE!</v>
      </c>
      <c r="J14" t="e">
        <v>#VALUE!</v>
      </c>
      <c r="K14" t="e">
        <v>#VALUE!</v>
      </c>
      <c r="L14" t="e">
        <v>#VALUE!</v>
      </c>
      <c r="M14" t="e">
        <v>#VALUE!</v>
      </c>
      <c r="N14" t="e">
        <v>#VALUE!</v>
      </c>
      <c r="O14" t="e">
        <v>#VALUE!</v>
      </c>
      <c r="P14" t="e">
        <v>#VALUE!</v>
      </c>
      <c r="Q14" t="e">
        <v>#VALUE!</v>
      </c>
      <c r="R14" t="e">
        <v>#VALUE!</v>
      </c>
      <c r="S14" t="e">
        <v>#VALUE!</v>
      </c>
      <c r="T14" t="e">
        <v>#VALUE!</v>
      </c>
      <c r="U14" t="e">
        <v>#VALUE!</v>
      </c>
      <c r="V14" t="e">
        <v>#VALUE!</v>
      </c>
      <c r="W14" t="e">
        <v>#VALUE!</v>
      </c>
      <c r="X14" t="e">
        <v>#VALUE!</v>
      </c>
      <c r="Y14" t="e">
        <v>#VALUE!</v>
      </c>
      <c r="Z14" t="e">
        <v>#VALUE!</v>
      </c>
      <c r="AA14" t="e">
        <v>#VALUE!</v>
      </c>
      <c r="AB14" t="e">
        <v>#VALUE!</v>
      </c>
      <c r="AC14" t="e">
        <v>#VALUE!</v>
      </c>
      <c r="AD14" t="e">
        <v>#VALUE!</v>
      </c>
      <c r="AE14" t="e">
        <v>#VALUE!</v>
      </c>
    </row>
    <row r="15" spans="1:31" x14ac:dyDescent="0.35">
      <c r="A15" t="e">
        <v>#VALUE!</v>
      </c>
      <c r="B15" t="e">
        <v>#VALUE!</v>
      </c>
      <c r="C15" t="e">
        <v>#VALUE!</v>
      </c>
      <c r="D15" t="e">
        <v>#VALUE!</v>
      </c>
      <c r="E15" t="e">
        <v>#VALUE!</v>
      </c>
      <c r="F15" t="e">
        <v>#VALUE!</v>
      </c>
      <c r="G15" t="e">
        <v>#VALUE!</v>
      </c>
      <c r="H15" t="e">
        <v>#VALUE!</v>
      </c>
      <c r="I15" t="e">
        <v>#VALUE!</v>
      </c>
      <c r="J15" t="e">
        <v>#VALUE!</v>
      </c>
      <c r="K15" t="e">
        <v>#VALUE!</v>
      </c>
      <c r="L15" t="e">
        <v>#VALUE!</v>
      </c>
      <c r="M15" t="e">
        <v>#VALUE!</v>
      </c>
      <c r="N15" t="e">
        <v>#VALUE!</v>
      </c>
      <c r="O15" t="e">
        <v>#VALUE!</v>
      </c>
      <c r="P15" t="e">
        <v>#VALUE!</v>
      </c>
      <c r="Q15" t="e">
        <v>#VALUE!</v>
      </c>
      <c r="R15" t="e">
        <v>#VALUE!</v>
      </c>
      <c r="S15" t="e">
        <v>#VALUE!</v>
      </c>
      <c r="T15" t="e">
        <v>#VALUE!</v>
      </c>
      <c r="U15" t="e">
        <v>#VALUE!</v>
      </c>
      <c r="V15" t="e">
        <v>#VALUE!</v>
      </c>
      <c r="W15" t="e">
        <v>#VALUE!</v>
      </c>
      <c r="X15" t="e">
        <v>#VALUE!</v>
      </c>
      <c r="Y15" t="e">
        <v>#VALUE!</v>
      </c>
      <c r="Z15" t="e">
        <v>#VALUE!</v>
      </c>
      <c r="AA15" t="e">
        <v>#VALUE!</v>
      </c>
      <c r="AB15" t="e">
        <v>#VALUE!</v>
      </c>
      <c r="AC15" t="e">
        <v>#VALUE!</v>
      </c>
      <c r="AD15" t="e">
        <v>#VALUE!</v>
      </c>
      <c r="AE15" t="e">
        <v>#VALUE!</v>
      </c>
    </row>
    <row r="16" spans="1:31" x14ac:dyDescent="0.35">
      <c r="A16" t="e">
        <v>#VALUE!</v>
      </c>
      <c r="B16" t="e">
        <v>#VALUE!</v>
      </c>
      <c r="C16" t="e">
        <v>#VALUE!</v>
      </c>
      <c r="D16" t="e">
        <v>#VALUE!</v>
      </c>
      <c r="E16" t="e">
        <v>#VALUE!</v>
      </c>
      <c r="F16" t="e">
        <v>#VALUE!</v>
      </c>
      <c r="G16" t="e">
        <v>#VALUE!</v>
      </c>
      <c r="H16" t="e">
        <v>#VALUE!</v>
      </c>
      <c r="I16" t="e">
        <v>#VALUE!</v>
      </c>
      <c r="J16" t="e">
        <v>#VALUE!</v>
      </c>
      <c r="K16" t="e">
        <v>#VALUE!</v>
      </c>
      <c r="L16" t="e">
        <v>#VALUE!</v>
      </c>
      <c r="M16" t="e">
        <v>#VALUE!</v>
      </c>
      <c r="N16" t="e">
        <v>#VALUE!</v>
      </c>
      <c r="O16" t="e">
        <v>#VALUE!</v>
      </c>
      <c r="P16" t="e">
        <v>#VALUE!</v>
      </c>
      <c r="Q16" t="e">
        <v>#VALUE!</v>
      </c>
      <c r="R16" t="e">
        <v>#VALUE!</v>
      </c>
      <c r="S16" t="e">
        <v>#VALUE!</v>
      </c>
      <c r="T16" t="e">
        <v>#VALUE!</v>
      </c>
      <c r="U16" t="e">
        <v>#VALUE!</v>
      </c>
      <c r="V16" t="e">
        <v>#VALUE!</v>
      </c>
      <c r="W16" t="e">
        <v>#VALUE!</v>
      </c>
      <c r="X16" t="e">
        <v>#VALUE!</v>
      </c>
      <c r="Y16" t="e">
        <v>#VALUE!</v>
      </c>
      <c r="Z16" t="e">
        <v>#VALUE!</v>
      </c>
      <c r="AA16" t="e">
        <v>#VALUE!</v>
      </c>
      <c r="AB16" t="e">
        <v>#VALUE!</v>
      </c>
      <c r="AC16" t="e">
        <v>#VALUE!</v>
      </c>
      <c r="AD16" t="e">
        <v>#VALUE!</v>
      </c>
      <c r="AE16" t="e">
        <v>#VALUE!</v>
      </c>
    </row>
    <row r="17" spans="1:31" x14ac:dyDescent="0.35">
      <c r="A17" t="e">
        <v>#VALUE!</v>
      </c>
      <c r="B17" t="e">
        <v>#VALUE!</v>
      </c>
      <c r="C17" t="e">
        <v>#VALUE!</v>
      </c>
      <c r="D17" t="e">
        <v>#VALUE!</v>
      </c>
      <c r="E17" t="e">
        <v>#VALUE!</v>
      </c>
      <c r="F17" t="e">
        <v>#VALUE!</v>
      </c>
      <c r="G17" t="e">
        <v>#VALUE!</v>
      </c>
      <c r="H17" t="e">
        <v>#VALUE!</v>
      </c>
      <c r="I17" t="e">
        <v>#VALUE!</v>
      </c>
      <c r="J17" t="e">
        <v>#VALUE!</v>
      </c>
      <c r="K17" t="e">
        <v>#VALUE!</v>
      </c>
      <c r="L17" t="e">
        <v>#VALUE!</v>
      </c>
      <c r="M17" t="e">
        <v>#VALUE!</v>
      </c>
      <c r="N17" t="e">
        <v>#VALUE!</v>
      </c>
      <c r="O17" t="e">
        <v>#VALUE!</v>
      </c>
      <c r="P17" t="e">
        <v>#VALUE!</v>
      </c>
      <c r="Q17" t="e">
        <v>#VALUE!</v>
      </c>
      <c r="R17" t="e">
        <v>#VALUE!</v>
      </c>
      <c r="S17" t="e">
        <v>#VALUE!</v>
      </c>
      <c r="T17" t="e">
        <v>#VALUE!</v>
      </c>
      <c r="U17" t="e">
        <v>#VALUE!</v>
      </c>
      <c r="V17" t="e">
        <v>#VALUE!</v>
      </c>
      <c r="W17" t="e">
        <v>#VALUE!</v>
      </c>
      <c r="X17" t="e">
        <v>#VALUE!</v>
      </c>
      <c r="Y17" t="e">
        <v>#VALUE!</v>
      </c>
      <c r="Z17" t="e">
        <v>#VALUE!</v>
      </c>
      <c r="AA17" t="e">
        <v>#VALUE!</v>
      </c>
      <c r="AB17" t="e">
        <v>#VALUE!</v>
      </c>
      <c r="AC17" t="e">
        <v>#VALUE!</v>
      </c>
      <c r="AD17" t="e">
        <v>#VALUE!</v>
      </c>
      <c r="AE17" t="e">
        <v>#VALUE!</v>
      </c>
    </row>
    <row r="18" spans="1:31" x14ac:dyDescent="0.35">
      <c r="A18" t="e">
        <v>#VALUE!</v>
      </c>
      <c r="B18" t="e">
        <v>#VALUE!</v>
      </c>
      <c r="C18" t="e">
        <v>#VALUE!</v>
      </c>
      <c r="D18" t="e">
        <v>#VALUE!</v>
      </c>
      <c r="E18" t="e">
        <v>#VALUE!</v>
      </c>
      <c r="F18" t="e">
        <v>#VALUE!</v>
      </c>
      <c r="G18" t="e">
        <v>#VALUE!</v>
      </c>
      <c r="H18" t="e">
        <v>#VALUE!</v>
      </c>
      <c r="I18" t="e">
        <v>#VALUE!</v>
      </c>
      <c r="J18" t="e">
        <v>#VALUE!</v>
      </c>
      <c r="K18" t="e">
        <v>#VALUE!</v>
      </c>
      <c r="L18" t="e">
        <v>#VALUE!</v>
      </c>
      <c r="M18" t="e">
        <v>#VALUE!</v>
      </c>
      <c r="N18" t="e">
        <v>#VALUE!</v>
      </c>
      <c r="O18" t="e">
        <v>#VALUE!</v>
      </c>
      <c r="P18" t="e">
        <v>#VALUE!</v>
      </c>
      <c r="Q18" t="e">
        <v>#VALUE!</v>
      </c>
      <c r="R18" t="e">
        <v>#VALUE!</v>
      </c>
      <c r="S18" t="e">
        <v>#VALUE!</v>
      </c>
      <c r="T18" t="e">
        <v>#VALUE!</v>
      </c>
      <c r="U18" t="e">
        <v>#VALUE!</v>
      </c>
      <c r="V18" t="e">
        <v>#VALUE!</v>
      </c>
      <c r="W18" t="e">
        <v>#VALUE!</v>
      </c>
      <c r="X18" t="e">
        <v>#VALUE!</v>
      </c>
      <c r="Y18" t="e">
        <v>#VALUE!</v>
      </c>
      <c r="Z18" t="e">
        <v>#VALUE!</v>
      </c>
      <c r="AA18" t="e">
        <v>#VALUE!</v>
      </c>
      <c r="AB18" t="e">
        <v>#VALUE!</v>
      </c>
      <c r="AC18" t="e">
        <v>#VALUE!</v>
      </c>
      <c r="AD18" t="e">
        <v>#VALUE!</v>
      </c>
      <c r="AE18" t="e">
        <v>#VALUE!</v>
      </c>
    </row>
    <row r="19" spans="1:31" x14ac:dyDescent="0.35">
      <c r="A19" t="e">
        <v>#VALUE!</v>
      </c>
      <c r="B19" t="e">
        <v>#VALUE!</v>
      </c>
      <c r="C19" t="e">
        <v>#VALUE!</v>
      </c>
      <c r="D19" t="e">
        <v>#VALUE!</v>
      </c>
      <c r="E19" t="e">
        <v>#VALUE!</v>
      </c>
      <c r="F19" t="e">
        <v>#VALUE!</v>
      </c>
      <c r="G19" t="e">
        <v>#VALUE!</v>
      </c>
      <c r="H19" t="e">
        <v>#VALUE!</v>
      </c>
      <c r="I19" t="e">
        <v>#VALUE!</v>
      </c>
      <c r="J19" t="e">
        <v>#VALUE!</v>
      </c>
      <c r="K19" t="e">
        <v>#VALUE!</v>
      </c>
      <c r="L19" t="e">
        <v>#VALUE!</v>
      </c>
      <c r="M19" t="e">
        <v>#VALUE!</v>
      </c>
      <c r="N19" t="e">
        <v>#VALUE!</v>
      </c>
      <c r="O19" t="e">
        <v>#VALUE!</v>
      </c>
      <c r="P19" t="e">
        <v>#VALUE!</v>
      </c>
      <c r="Q19" t="e">
        <v>#VALUE!</v>
      </c>
      <c r="R19" t="e">
        <v>#VALUE!</v>
      </c>
      <c r="S19" t="e">
        <v>#VALUE!</v>
      </c>
      <c r="T19" t="e">
        <v>#VALUE!</v>
      </c>
      <c r="U19" t="e">
        <v>#VALUE!</v>
      </c>
      <c r="V19" t="e">
        <v>#VALUE!</v>
      </c>
      <c r="W19" t="e">
        <v>#VALUE!</v>
      </c>
      <c r="X19" t="e">
        <v>#VALUE!</v>
      </c>
      <c r="Y19" t="e">
        <v>#VALUE!</v>
      </c>
      <c r="Z19" t="e">
        <v>#VALUE!</v>
      </c>
      <c r="AA19" t="e">
        <v>#VALUE!</v>
      </c>
      <c r="AB19" t="e">
        <v>#VALUE!</v>
      </c>
      <c r="AC19" t="e">
        <v>#VALUE!</v>
      </c>
      <c r="AD19" t="e">
        <v>#VALUE!</v>
      </c>
      <c r="AE19" t="e">
        <v>#VALUE!</v>
      </c>
    </row>
    <row r="20" spans="1:31" x14ac:dyDescent="0.35">
      <c r="A20" t="e">
        <v>#VALUE!</v>
      </c>
      <c r="B20" t="e">
        <v>#VALUE!</v>
      </c>
      <c r="C20" t="e">
        <v>#VALUE!</v>
      </c>
      <c r="D20" t="e">
        <v>#VALUE!</v>
      </c>
      <c r="E20" t="e">
        <v>#VALUE!</v>
      </c>
      <c r="F20" t="e">
        <v>#VALUE!</v>
      </c>
      <c r="G20" t="e">
        <v>#VALUE!</v>
      </c>
      <c r="H20" t="e">
        <v>#VALUE!</v>
      </c>
      <c r="I20" t="e">
        <v>#VALUE!</v>
      </c>
      <c r="J20" t="e">
        <v>#VALUE!</v>
      </c>
      <c r="K20" t="e">
        <v>#VALUE!</v>
      </c>
      <c r="L20" t="e">
        <v>#VALUE!</v>
      </c>
      <c r="M20" t="e">
        <v>#VALUE!</v>
      </c>
      <c r="N20" t="e">
        <v>#VALUE!</v>
      </c>
      <c r="O20" t="e">
        <v>#VALUE!</v>
      </c>
      <c r="P20" t="e">
        <v>#VALUE!</v>
      </c>
      <c r="Q20" t="e">
        <v>#VALUE!</v>
      </c>
      <c r="R20" t="e">
        <v>#VALUE!</v>
      </c>
      <c r="S20" t="e">
        <v>#VALUE!</v>
      </c>
      <c r="T20" t="e">
        <v>#VALUE!</v>
      </c>
      <c r="U20" t="e">
        <v>#VALUE!</v>
      </c>
      <c r="V20" t="e">
        <v>#VALUE!</v>
      </c>
      <c r="W20" t="e">
        <v>#VALUE!</v>
      </c>
      <c r="X20" t="e">
        <v>#VALUE!</v>
      </c>
      <c r="Y20" t="e">
        <v>#VALUE!</v>
      </c>
      <c r="Z20" t="e">
        <v>#VALUE!</v>
      </c>
      <c r="AA20" t="e">
        <v>#VALUE!</v>
      </c>
      <c r="AB20" t="e">
        <v>#VALUE!</v>
      </c>
      <c r="AC20" t="e">
        <v>#VALUE!</v>
      </c>
      <c r="AD20" t="e">
        <v>#VALUE!</v>
      </c>
      <c r="AE20" t="e">
        <v>#VALUE!</v>
      </c>
    </row>
    <row r="21" spans="1:31" x14ac:dyDescent="0.35">
      <c r="A21" t="e">
        <v>#VALUE!</v>
      </c>
      <c r="B21" t="e">
        <v>#VALUE!</v>
      </c>
      <c r="C21" t="e">
        <v>#VALUE!</v>
      </c>
      <c r="D21" t="e">
        <v>#VALUE!</v>
      </c>
      <c r="E21" t="e">
        <v>#VALUE!</v>
      </c>
      <c r="F21" t="e">
        <v>#VALUE!</v>
      </c>
      <c r="G21" t="e">
        <v>#VALUE!</v>
      </c>
      <c r="H21" t="e">
        <v>#VALUE!</v>
      </c>
      <c r="I21" t="e">
        <v>#VALUE!</v>
      </c>
      <c r="J21" t="e">
        <v>#VALUE!</v>
      </c>
      <c r="K21" t="e">
        <v>#VALUE!</v>
      </c>
      <c r="L21" t="e">
        <v>#VALUE!</v>
      </c>
      <c r="M21" t="e">
        <v>#VALUE!</v>
      </c>
      <c r="N21" t="e">
        <v>#VALUE!</v>
      </c>
      <c r="O21" t="e">
        <v>#VALUE!</v>
      </c>
      <c r="P21" t="e">
        <v>#VALUE!</v>
      </c>
      <c r="Q21" t="e">
        <v>#VALUE!</v>
      </c>
      <c r="R21" t="e">
        <v>#VALUE!</v>
      </c>
      <c r="S21" t="e">
        <v>#VALUE!</v>
      </c>
      <c r="T21" t="e">
        <v>#VALUE!</v>
      </c>
      <c r="U21" t="e">
        <v>#VALUE!</v>
      </c>
      <c r="V21" t="e">
        <v>#VALUE!</v>
      </c>
      <c r="W21" t="e">
        <v>#VALUE!</v>
      </c>
      <c r="X21" t="e">
        <v>#VALUE!</v>
      </c>
      <c r="Y21" t="e">
        <v>#VALUE!</v>
      </c>
      <c r="Z21" t="e">
        <v>#VALUE!</v>
      </c>
      <c r="AA21" t="e">
        <v>#VALUE!</v>
      </c>
      <c r="AB21" t="e">
        <v>#VALUE!</v>
      </c>
      <c r="AC21" t="e">
        <v>#VALUE!</v>
      </c>
      <c r="AD21" t="e">
        <v>#VALUE!</v>
      </c>
      <c r="AE21" t="e">
        <v>#VALUE!</v>
      </c>
    </row>
    <row r="22" spans="1:31" x14ac:dyDescent="0.35">
      <c r="A22" t="e">
        <v>#VALUE!</v>
      </c>
      <c r="B22" t="e">
        <v>#VALUE!</v>
      </c>
      <c r="C22" t="e">
        <v>#VALUE!</v>
      </c>
      <c r="D22" t="e">
        <v>#VALUE!</v>
      </c>
      <c r="E22" t="e">
        <v>#VALUE!</v>
      </c>
      <c r="F22" t="e">
        <v>#VALUE!</v>
      </c>
      <c r="G22" t="e">
        <v>#VALUE!</v>
      </c>
      <c r="H22" t="e">
        <v>#VALUE!</v>
      </c>
      <c r="I22" t="e">
        <v>#VALUE!</v>
      </c>
      <c r="J22" t="e">
        <v>#VALUE!</v>
      </c>
      <c r="K22" t="e">
        <v>#VALUE!</v>
      </c>
      <c r="L22" t="e">
        <v>#VALUE!</v>
      </c>
      <c r="M22" t="e">
        <v>#VALUE!</v>
      </c>
      <c r="N22" t="e">
        <v>#VALUE!</v>
      </c>
      <c r="O22" t="e">
        <v>#VALUE!</v>
      </c>
      <c r="P22" t="e">
        <v>#VALUE!</v>
      </c>
      <c r="Q22" t="e">
        <v>#VALUE!</v>
      </c>
      <c r="R22" t="e">
        <v>#VALUE!</v>
      </c>
      <c r="S22" t="e">
        <v>#VALUE!</v>
      </c>
      <c r="T22" t="e">
        <v>#VALUE!</v>
      </c>
      <c r="U22" t="e">
        <v>#VALUE!</v>
      </c>
      <c r="V22" t="e">
        <v>#VALUE!</v>
      </c>
      <c r="W22" t="e">
        <v>#VALUE!</v>
      </c>
      <c r="X22" t="e">
        <v>#VALUE!</v>
      </c>
      <c r="Y22" t="e">
        <v>#VALUE!</v>
      </c>
      <c r="Z22" t="e">
        <v>#VALUE!</v>
      </c>
      <c r="AA22" t="e">
        <v>#VALUE!</v>
      </c>
      <c r="AB22" t="e">
        <v>#VALUE!</v>
      </c>
      <c r="AC22" t="e">
        <v>#VALUE!</v>
      </c>
      <c r="AD22" t="e">
        <v>#VALUE!</v>
      </c>
      <c r="AE22" t="e">
        <v>#VALUE!</v>
      </c>
    </row>
    <row r="23" spans="1:31" x14ac:dyDescent="0.35">
      <c r="A23" t="e">
        <v>#VALUE!</v>
      </c>
      <c r="B23" t="e">
        <v>#VALUE!</v>
      </c>
      <c r="C23" t="e">
        <v>#VALUE!</v>
      </c>
      <c r="D23" t="e">
        <v>#VALUE!</v>
      </c>
      <c r="E23" t="e">
        <v>#VALUE!</v>
      </c>
      <c r="F23" t="e">
        <v>#VALUE!</v>
      </c>
      <c r="G23" t="e">
        <v>#VALUE!</v>
      </c>
      <c r="H23" t="e">
        <v>#VALUE!</v>
      </c>
      <c r="I23" t="e">
        <v>#VALUE!</v>
      </c>
      <c r="J23" t="e">
        <v>#VALUE!</v>
      </c>
      <c r="K23" t="e">
        <v>#VALUE!</v>
      </c>
      <c r="L23" t="e">
        <v>#VALUE!</v>
      </c>
      <c r="M23" t="e">
        <v>#VALUE!</v>
      </c>
      <c r="N23" t="e">
        <v>#VALUE!</v>
      </c>
      <c r="O23" t="e">
        <v>#VALUE!</v>
      </c>
      <c r="P23" t="e">
        <v>#VALUE!</v>
      </c>
      <c r="Q23" t="e">
        <v>#VALUE!</v>
      </c>
      <c r="R23" t="e">
        <v>#VALUE!</v>
      </c>
      <c r="S23" t="e">
        <v>#VALUE!</v>
      </c>
      <c r="T23" t="e">
        <v>#VALUE!</v>
      </c>
      <c r="U23" t="e">
        <v>#VALUE!</v>
      </c>
      <c r="V23" t="e">
        <v>#VALUE!</v>
      </c>
      <c r="W23" t="e">
        <v>#VALUE!</v>
      </c>
      <c r="X23" t="e">
        <v>#VALUE!</v>
      </c>
      <c r="Y23" t="e">
        <v>#VALUE!</v>
      </c>
      <c r="Z23" t="e">
        <v>#VALUE!</v>
      </c>
      <c r="AA23" t="e">
        <v>#VALUE!</v>
      </c>
      <c r="AB23" t="e">
        <v>#VALUE!</v>
      </c>
      <c r="AC23" t="e">
        <v>#VALUE!</v>
      </c>
      <c r="AD23" t="e">
        <v>#VALUE!</v>
      </c>
      <c r="AE23" t="e">
        <v>#VALUE!</v>
      </c>
    </row>
    <row r="24" spans="1:31" x14ac:dyDescent="0.35">
      <c r="A24" t="e">
        <v>#VALUE!</v>
      </c>
      <c r="B24" t="e">
        <v>#VALUE!</v>
      </c>
      <c r="C24" t="e">
        <v>#VALUE!</v>
      </c>
      <c r="D24" t="e">
        <v>#VALUE!</v>
      </c>
      <c r="E24" t="e">
        <v>#VALUE!</v>
      </c>
      <c r="F24" t="e">
        <v>#VALUE!</v>
      </c>
      <c r="G24" t="e">
        <v>#VALUE!</v>
      </c>
      <c r="H24" t="e">
        <v>#VALUE!</v>
      </c>
      <c r="I24" t="e">
        <v>#VALUE!</v>
      </c>
      <c r="J24" t="e">
        <v>#VALUE!</v>
      </c>
      <c r="K24" t="e">
        <v>#VALUE!</v>
      </c>
      <c r="L24" t="e">
        <v>#VALUE!</v>
      </c>
      <c r="M24" t="e">
        <v>#VALUE!</v>
      </c>
      <c r="N24" t="e">
        <v>#VALUE!</v>
      </c>
      <c r="O24" t="e">
        <v>#VALUE!</v>
      </c>
      <c r="P24" t="e">
        <v>#VALUE!</v>
      </c>
      <c r="Q24" t="e">
        <v>#VALUE!</v>
      </c>
      <c r="R24" t="e">
        <v>#VALUE!</v>
      </c>
      <c r="S24" t="e">
        <v>#VALUE!</v>
      </c>
      <c r="T24" t="e">
        <v>#VALUE!</v>
      </c>
      <c r="U24" t="e">
        <v>#VALUE!</v>
      </c>
      <c r="V24" t="e">
        <v>#VALUE!</v>
      </c>
      <c r="W24" t="e">
        <v>#VALUE!</v>
      </c>
      <c r="X24" t="e">
        <v>#VALUE!</v>
      </c>
      <c r="Y24" t="e">
        <v>#VALUE!</v>
      </c>
      <c r="Z24" t="e">
        <v>#VALUE!</v>
      </c>
      <c r="AA24" t="e">
        <v>#VALUE!</v>
      </c>
      <c r="AB24" t="e">
        <v>#VALUE!</v>
      </c>
      <c r="AC24" t="e">
        <v>#VALUE!</v>
      </c>
      <c r="AD24" t="e">
        <v>#VALUE!</v>
      </c>
      <c r="AE24" t="e">
        <v>#VALUE!</v>
      </c>
    </row>
    <row r="25" spans="1:31" x14ac:dyDescent="0.35">
      <c r="A25" t="e">
        <v>#VALUE!</v>
      </c>
      <c r="B25" t="e">
        <v>#VALUE!</v>
      </c>
      <c r="C25" t="e">
        <v>#VALUE!</v>
      </c>
      <c r="D25" t="e">
        <v>#VALUE!</v>
      </c>
      <c r="E25" t="e">
        <v>#VALUE!</v>
      </c>
      <c r="F25" t="e">
        <v>#VALUE!</v>
      </c>
      <c r="G25" t="e">
        <v>#VALUE!</v>
      </c>
      <c r="H25" t="e">
        <v>#VALUE!</v>
      </c>
      <c r="I25" t="e">
        <v>#VALUE!</v>
      </c>
      <c r="J25" t="e">
        <v>#VALUE!</v>
      </c>
      <c r="K25" t="e">
        <v>#VALUE!</v>
      </c>
      <c r="L25" t="e">
        <v>#VALUE!</v>
      </c>
      <c r="M25" t="e">
        <v>#VALUE!</v>
      </c>
      <c r="N25" t="e">
        <v>#VALUE!</v>
      </c>
      <c r="O25" t="e">
        <v>#VALUE!</v>
      </c>
      <c r="P25" t="e">
        <v>#VALUE!</v>
      </c>
      <c r="Q25" t="e">
        <v>#VALUE!</v>
      </c>
      <c r="R25" t="e">
        <v>#VALUE!</v>
      </c>
      <c r="S25" t="e">
        <v>#VALUE!</v>
      </c>
      <c r="T25" t="e">
        <v>#VALUE!</v>
      </c>
      <c r="U25" t="e">
        <v>#VALUE!</v>
      </c>
      <c r="V25" t="e">
        <v>#VALUE!</v>
      </c>
      <c r="W25" t="e">
        <v>#VALUE!</v>
      </c>
      <c r="X25" t="e">
        <v>#VALUE!</v>
      </c>
      <c r="Y25" t="e">
        <v>#VALUE!</v>
      </c>
      <c r="Z25" t="e">
        <v>#VALUE!</v>
      </c>
      <c r="AA25" t="e">
        <v>#VALUE!</v>
      </c>
      <c r="AB25" t="e">
        <v>#VALUE!</v>
      </c>
      <c r="AC25" t="e">
        <v>#VALUE!</v>
      </c>
      <c r="AD25" t="e">
        <v>#VALUE!</v>
      </c>
      <c r="AE25" t="e">
        <v>#VALUE!</v>
      </c>
    </row>
    <row r="26" spans="1:31" x14ac:dyDescent="0.35">
      <c r="A26" t="e">
        <v>#VALUE!</v>
      </c>
      <c r="B26" t="e">
        <v>#VALUE!</v>
      </c>
      <c r="C26" t="e">
        <v>#VALUE!</v>
      </c>
      <c r="D26" t="e">
        <v>#VALUE!</v>
      </c>
      <c r="E26" t="e">
        <v>#VALUE!</v>
      </c>
      <c r="F26" t="e">
        <v>#VALUE!</v>
      </c>
      <c r="G26" t="e">
        <v>#VALUE!</v>
      </c>
      <c r="H26" t="e">
        <v>#VALUE!</v>
      </c>
      <c r="I26" t="e">
        <v>#VALUE!</v>
      </c>
      <c r="J26" t="e">
        <v>#VALUE!</v>
      </c>
      <c r="K26" t="e">
        <v>#VALUE!</v>
      </c>
      <c r="L26" t="e">
        <v>#VALUE!</v>
      </c>
      <c r="M26" t="e">
        <v>#VALUE!</v>
      </c>
      <c r="N26" t="e">
        <v>#VALUE!</v>
      </c>
      <c r="O26" t="e">
        <v>#VALUE!</v>
      </c>
      <c r="P26" t="e">
        <v>#VALUE!</v>
      </c>
      <c r="Q26" t="e">
        <v>#VALUE!</v>
      </c>
      <c r="R26" t="e">
        <v>#VALUE!</v>
      </c>
      <c r="S26" t="e">
        <v>#VALUE!</v>
      </c>
      <c r="T26" t="e">
        <v>#VALUE!</v>
      </c>
      <c r="U26" t="e">
        <v>#VALUE!</v>
      </c>
      <c r="V26" t="e">
        <v>#VALUE!</v>
      </c>
      <c r="W26" t="e">
        <v>#VALUE!</v>
      </c>
      <c r="X26" t="e">
        <v>#VALUE!</v>
      </c>
      <c r="Y26" t="e">
        <v>#VALUE!</v>
      </c>
      <c r="Z26" t="e">
        <v>#VALUE!</v>
      </c>
      <c r="AA26" t="e">
        <v>#VALUE!</v>
      </c>
      <c r="AB26" t="e">
        <v>#VALUE!</v>
      </c>
      <c r="AC26" t="e">
        <v>#VALUE!</v>
      </c>
      <c r="AD26" t="e">
        <v>#VALUE!</v>
      </c>
      <c r="AE26" t="e">
        <v>#VALUE!</v>
      </c>
    </row>
    <row r="27" spans="1:31" x14ac:dyDescent="0.35">
      <c r="A27" t="e">
        <v>#VALUE!</v>
      </c>
      <c r="B27" t="e">
        <v>#VALUE!</v>
      </c>
      <c r="C27" t="e">
        <v>#VALUE!</v>
      </c>
      <c r="D27" t="e">
        <v>#VALUE!</v>
      </c>
      <c r="E27" t="e">
        <v>#VALUE!</v>
      </c>
      <c r="F27" t="e">
        <v>#VALUE!</v>
      </c>
      <c r="G27" t="e">
        <v>#VALUE!</v>
      </c>
      <c r="H27" t="e">
        <v>#VALUE!</v>
      </c>
      <c r="I27" t="e">
        <v>#VALUE!</v>
      </c>
      <c r="J27" t="e">
        <v>#VALUE!</v>
      </c>
      <c r="K27" t="e">
        <v>#VALUE!</v>
      </c>
      <c r="L27" t="e">
        <v>#VALUE!</v>
      </c>
      <c r="M27" t="e">
        <v>#VALUE!</v>
      </c>
      <c r="N27" t="e">
        <v>#VALUE!</v>
      </c>
      <c r="O27" t="e">
        <v>#VALUE!</v>
      </c>
      <c r="P27" t="e">
        <v>#VALUE!</v>
      </c>
      <c r="Q27" t="e">
        <v>#VALUE!</v>
      </c>
      <c r="R27" t="e">
        <v>#VALUE!</v>
      </c>
      <c r="S27" t="e">
        <v>#VALUE!</v>
      </c>
      <c r="T27" t="e">
        <v>#VALUE!</v>
      </c>
      <c r="U27" t="e">
        <v>#VALUE!</v>
      </c>
      <c r="V27" t="e">
        <v>#VALUE!</v>
      </c>
      <c r="W27" t="e">
        <v>#VALUE!</v>
      </c>
      <c r="X27" t="e">
        <v>#VALUE!</v>
      </c>
      <c r="Y27" t="e">
        <v>#VALUE!</v>
      </c>
      <c r="Z27" t="e">
        <v>#VALUE!</v>
      </c>
      <c r="AA27" t="e">
        <v>#VALUE!</v>
      </c>
      <c r="AB27" t="e">
        <v>#VALUE!</v>
      </c>
      <c r="AC27" t="e">
        <v>#VALUE!</v>
      </c>
      <c r="AD27" t="e">
        <v>#VALUE!</v>
      </c>
      <c r="AE27" t="e">
        <v>#VALUE!</v>
      </c>
    </row>
    <row r="28" spans="1:31" x14ac:dyDescent="0.35">
      <c r="A28" t="e">
        <v>#VALUE!</v>
      </c>
      <c r="B28" t="e">
        <v>#VALUE!</v>
      </c>
      <c r="C28" t="e">
        <v>#VALUE!</v>
      </c>
      <c r="D28" t="e">
        <v>#VALUE!</v>
      </c>
      <c r="E28" t="e">
        <v>#VALUE!</v>
      </c>
      <c r="F28" t="e">
        <v>#VALUE!</v>
      </c>
      <c r="G28" t="e">
        <v>#VALUE!</v>
      </c>
      <c r="H28" t="e">
        <v>#VALUE!</v>
      </c>
      <c r="I28" t="e">
        <v>#VALUE!</v>
      </c>
      <c r="J28" t="e">
        <v>#VALUE!</v>
      </c>
      <c r="K28" t="e">
        <v>#VALUE!</v>
      </c>
      <c r="L28" t="e">
        <v>#VALUE!</v>
      </c>
      <c r="M28" t="e">
        <v>#VALUE!</v>
      </c>
      <c r="N28" t="e">
        <v>#VALUE!</v>
      </c>
      <c r="O28" t="e">
        <v>#VALUE!</v>
      </c>
      <c r="P28" t="e">
        <v>#VALUE!</v>
      </c>
      <c r="Q28" t="e">
        <v>#VALUE!</v>
      </c>
      <c r="R28" t="e">
        <v>#VALUE!</v>
      </c>
      <c r="S28" t="e">
        <v>#VALUE!</v>
      </c>
      <c r="T28" t="e">
        <v>#VALUE!</v>
      </c>
      <c r="U28" t="e">
        <v>#VALUE!</v>
      </c>
      <c r="V28" t="e">
        <v>#VALUE!</v>
      </c>
      <c r="W28" t="e">
        <v>#VALUE!</v>
      </c>
      <c r="X28" t="e">
        <v>#VALUE!</v>
      </c>
      <c r="Y28" t="e">
        <v>#VALUE!</v>
      </c>
      <c r="Z28" t="e">
        <v>#VALUE!</v>
      </c>
      <c r="AA28" t="e">
        <v>#VALUE!</v>
      </c>
      <c r="AB28" t="e">
        <v>#VALUE!</v>
      </c>
      <c r="AC28" t="e">
        <v>#VALUE!</v>
      </c>
      <c r="AD28" t="e">
        <v>#VALUE!</v>
      </c>
      <c r="AE28" t="e">
        <v>#VALUE!</v>
      </c>
    </row>
    <row r="29" spans="1:31" x14ac:dyDescent="0.35">
      <c r="A29" t="e">
        <v>#VALUE!</v>
      </c>
      <c r="B29" t="e">
        <v>#VALUE!</v>
      </c>
      <c r="C29" t="e">
        <v>#VALUE!</v>
      </c>
      <c r="D29" t="e">
        <v>#VALUE!</v>
      </c>
      <c r="E29" t="e">
        <v>#VALUE!</v>
      </c>
      <c r="F29" t="e">
        <v>#VALUE!</v>
      </c>
      <c r="G29" t="e">
        <v>#VALUE!</v>
      </c>
      <c r="H29" t="e">
        <v>#VALUE!</v>
      </c>
      <c r="I29" t="e">
        <v>#VALUE!</v>
      </c>
      <c r="J29" t="e">
        <v>#VALUE!</v>
      </c>
      <c r="K29" t="e">
        <v>#VALUE!</v>
      </c>
      <c r="L29" t="e">
        <v>#VALUE!</v>
      </c>
      <c r="M29" t="e">
        <v>#VALUE!</v>
      </c>
      <c r="N29" t="e">
        <v>#VALUE!</v>
      </c>
      <c r="O29" t="e">
        <v>#VALUE!</v>
      </c>
      <c r="P29" t="e">
        <v>#VALUE!</v>
      </c>
      <c r="Q29" t="e">
        <v>#VALUE!</v>
      </c>
      <c r="R29" t="e">
        <v>#VALUE!</v>
      </c>
      <c r="S29" t="e">
        <v>#VALUE!</v>
      </c>
      <c r="T29" t="e">
        <v>#VALUE!</v>
      </c>
      <c r="U29" t="e">
        <v>#VALUE!</v>
      </c>
      <c r="V29" t="e">
        <v>#VALUE!</v>
      </c>
      <c r="W29" t="e">
        <v>#VALUE!</v>
      </c>
      <c r="X29" t="e">
        <v>#VALUE!</v>
      </c>
      <c r="Y29" t="e">
        <v>#VALUE!</v>
      </c>
      <c r="Z29" t="e">
        <v>#VALUE!</v>
      </c>
      <c r="AA29" t="e">
        <v>#VALUE!</v>
      </c>
      <c r="AB29" t="e">
        <v>#VALUE!</v>
      </c>
      <c r="AC29" t="e">
        <v>#VALUE!</v>
      </c>
      <c r="AD29" t="e">
        <v>#VALUE!</v>
      </c>
      <c r="AE29" t="e">
        <v>#VALUE!</v>
      </c>
    </row>
    <row r="30" spans="1:31" x14ac:dyDescent="0.35">
      <c r="A30" t="e">
        <v>#VALUE!</v>
      </c>
      <c r="B30" t="e">
        <v>#VALUE!</v>
      </c>
      <c r="C30" t="e">
        <v>#VALUE!</v>
      </c>
      <c r="D30" t="e">
        <v>#VALUE!</v>
      </c>
      <c r="E30" t="e">
        <v>#VALUE!</v>
      </c>
      <c r="F30" t="e">
        <v>#VALUE!</v>
      </c>
      <c r="G30" t="e">
        <v>#VALUE!</v>
      </c>
      <c r="H30" t="e">
        <v>#VALUE!</v>
      </c>
      <c r="I30" t="e">
        <v>#VALUE!</v>
      </c>
      <c r="J30" t="e">
        <v>#VALUE!</v>
      </c>
      <c r="K30" t="e">
        <v>#VALUE!</v>
      </c>
      <c r="L30" t="e">
        <v>#VALUE!</v>
      </c>
      <c r="M30" t="e">
        <v>#VALUE!</v>
      </c>
      <c r="N30" t="e">
        <v>#VALUE!</v>
      </c>
      <c r="O30" t="e">
        <v>#VALUE!</v>
      </c>
      <c r="P30" t="e">
        <v>#VALUE!</v>
      </c>
      <c r="Q30" t="e">
        <v>#VALUE!</v>
      </c>
      <c r="R30" t="e">
        <v>#VALUE!</v>
      </c>
      <c r="S30" t="e">
        <v>#VALUE!</v>
      </c>
      <c r="T30" t="e">
        <v>#VALUE!</v>
      </c>
      <c r="U30" t="e">
        <v>#VALUE!</v>
      </c>
      <c r="V30" t="e">
        <v>#VALUE!</v>
      </c>
      <c r="W30" t="e">
        <v>#VALUE!</v>
      </c>
      <c r="X30" t="e">
        <v>#VALUE!</v>
      </c>
      <c r="Y30" t="e">
        <v>#VALUE!</v>
      </c>
      <c r="Z30" t="e">
        <v>#VALUE!</v>
      </c>
      <c r="AA30" t="e">
        <v>#VALUE!</v>
      </c>
      <c r="AB30" t="e">
        <v>#VALUE!</v>
      </c>
      <c r="AC30" t="e">
        <v>#VALUE!</v>
      </c>
      <c r="AD30" t="e">
        <v>#VALUE!</v>
      </c>
      <c r="AE30" t="e">
        <v>#VALUE!</v>
      </c>
    </row>
    <row r="31" spans="1:31" x14ac:dyDescent="0.35">
      <c r="A31" t="e">
        <v>#VALUE!</v>
      </c>
      <c r="B31" t="e">
        <v>#VALUE!</v>
      </c>
      <c r="C31" t="e">
        <v>#VALUE!</v>
      </c>
      <c r="D31" t="e">
        <v>#VALUE!</v>
      </c>
      <c r="E31" t="e">
        <v>#VALUE!</v>
      </c>
      <c r="F31" t="e">
        <v>#VALUE!</v>
      </c>
      <c r="G31" t="e">
        <v>#VALUE!</v>
      </c>
      <c r="H31" t="e">
        <v>#VALUE!</v>
      </c>
      <c r="I31" t="e">
        <v>#VALUE!</v>
      </c>
      <c r="J31" t="e">
        <v>#VALUE!</v>
      </c>
      <c r="K31" t="e">
        <v>#VALUE!</v>
      </c>
      <c r="L31" t="e">
        <v>#VALUE!</v>
      </c>
      <c r="M31" t="e">
        <v>#VALUE!</v>
      </c>
      <c r="N31" t="e">
        <v>#VALUE!</v>
      </c>
      <c r="O31" t="e">
        <v>#VALUE!</v>
      </c>
      <c r="P31" t="e">
        <v>#VALUE!</v>
      </c>
      <c r="Q31" t="e">
        <v>#VALUE!</v>
      </c>
      <c r="R31" t="e">
        <v>#VALUE!</v>
      </c>
      <c r="S31" t="e">
        <v>#VALUE!</v>
      </c>
      <c r="T31" t="e">
        <v>#VALUE!</v>
      </c>
      <c r="U31" t="e">
        <v>#VALUE!</v>
      </c>
      <c r="V31" t="e">
        <v>#VALUE!</v>
      </c>
      <c r="W31" t="e">
        <v>#VALUE!</v>
      </c>
      <c r="X31" t="e">
        <v>#VALUE!</v>
      </c>
      <c r="Y31" t="e">
        <v>#VALUE!</v>
      </c>
      <c r="Z31" t="e">
        <v>#VALUE!</v>
      </c>
      <c r="AA31" t="e">
        <v>#VALUE!</v>
      </c>
      <c r="AB31" t="e">
        <v>#VALUE!</v>
      </c>
      <c r="AC31" t="e">
        <v>#VALUE!</v>
      </c>
      <c r="AD31" t="e">
        <v>#VALUE!</v>
      </c>
      <c r="AE31" t="e">
        <v>#VALUE!</v>
      </c>
    </row>
    <row r="32" spans="1:31" x14ac:dyDescent="0.35">
      <c r="A32" t="e">
        <v>#VALUE!</v>
      </c>
      <c r="B32" t="e">
        <v>#VALUE!</v>
      </c>
      <c r="C32" t="e">
        <v>#VALUE!</v>
      </c>
      <c r="D32" t="e">
        <v>#VALUE!</v>
      </c>
      <c r="E32" t="e">
        <v>#VALUE!</v>
      </c>
      <c r="F32" t="e">
        <v>#VALUE!</v>
      </c>
      <c r="G32" t="e">
        <v>#VALUE!</v>
      </c>
      <c r="H32" t="e">
        <v>#VALUE!</v>
      </c>
      <c r="I32" t="e">
        <v>#VALUE!</v>
      </c>
      <c r="J32" t="e">
        <v>#VALUE!</v>
      </c>
      <c r="K32" t="e">
        <v>#VALUE!</v>
      </c>
      <c r="L32" t="e">
        <v>#VALUE!</v>
      </c>
      <c r="M32" t="e">
        <v>#VALUE!</v>
      </c>
      <c r="N32" t="e">
        <v>#VALUE!</v>
      </c>
      <c r="O32" t="e">
        <v>#VALUE!</v>
      </c>
      <c r="P32" t="e">
        <v>#VALUE!</v>
      </c>
      <c r="Q32" t="e">
        <v>#VALUE!</v>
      </c>
      <c r="R32" t="e">
        <v>#VALUE!</v>
      </c>
      <c r="S32" t="e">
        <v>#VALUE!</v>
      </c>
      <c r="T32" t="e">
        <v>#VALUE!</v>
      </c>
      <c r="U32" t="e">
        <v>#VALUE!</v>
      </c>
      <c r="V32" t="e">
        <v>#VALUE!</v>
      </c>
      <c r="W32" t="e">
        <v>#VALUE!</v>
      </c>
      <c r="X32" t="e">
        <v>#VALUE!</v>
      </c>
      <c r="Y32" t="e">
        <v>#VALUE!</v>
      </c>
      <c r="Z32" t="e">
        <v>#VALUE!</v>
      </c>
      <c r="AA32" t="e">
        <v>#VALUE!</v>
      </c>
      <c r="AB32" t="e">
        <v>#VALUE!</v>
      </c>
      <c r="AC32" t="e">
        <v>#VALUE!</v>
      </c>
      <c r="AD32" t="e">
        <v>#VALUE!</v>
      </c>
      <c r="AE32" t="e">
        <v>#VALUE!</v>
      </c>
    </row>
    <row r="33" spans="1:31" x14ac:dyDescent="0.35">
      <c r="A33" t="e">
        <v>#VALUE!</v>
      </c>
      <c r="B33" t="e">
        <v>#VALUE!</v>
      </c>
      <c r="C33" t="e">
        <v>#VALUE!</v>
      </c>
      <c r="D33" t="e">
        <v>#VALUE!</v>
      </c>
      <c r="E33" t="e">
        <v>#VALUE!</v>
      </c>
      <c r="F33" t="e">
        <v>#VALUE!</v>
      </c>
      <c r="G33" t="e">
        <v>#VALUE!</v>
      </c>
      <c r="H33" t="e">
        <v>#VALUE!</v>
      </c>
      <c r="I33" t="e">
        <v>#VALUE!</v>
      </c>
      <c r="J33" t="e">
        <v>#VALUE!</v>
      </c>
      <c r="K33" t="e">
        <v>#VALUE!</v>
      </c>
      <c r="L33" t="e">
        <v>#VALUE!</v>
      </c>
      <c r="M33" t="e">
        <v>#VALUE!</v>
      </c>
      <c r="N33" t="e">
        <v>#VALUE!</v>
      </c>
      <c r="O33" t="e">
        <v>#VALUE!</v>
      </c>
      <c r="P33" t="e">
        <v>#VALUE!</v>
      </c>
      <c r="Q33" t="e">
        <v>#VALUE!</v>
      </c>
      <c r="R33" t="e">
        <v>#VALUE!</v>
      </c>
      <c r="S33" t="e">
        <v>#VALUE!</v>
      </c>
      <c r="T33" t="e">
        <v>#VALUE!</v>
      </c>
      <c r="U33" t="e">
        <v>#VALUE!</v>
      </c>
      <c r="V33" t="e">
        <v>#VALUE!</v>
      </c>
      <c r="W33" t="e">
        <v>#VALUE!</v>
      </c>
      <c r="X33" t="e">
        <v>#VALUE!</v>
      </c>
      <c r="Y33" t="e">
        <v>#VALUE!</v>
      </c>
      <c r="Z33" t="e">
        <v>#VALUE!</v>
      </c>
      <c r="AA33" t="e">
        <v>#VALUE!</v>
      </c>
      <c r="AB33" t="e">
        <v>#VALUE!</v>
      </c>
      <c r="AC33" t="e">
        <v>#VALUE!</v>
      </c>
      <c r="AD33" t="e">
        <v>#VALUE!</v>
      </c>
      <c r="AE33" t="e">
        <v>#VALUE!</v>
      </c>
    </row>
    <row r="34" spans="1:31" x14ac:dyDescent="0.35">
      <c r="A34" t="e">
        <v>#VALUE!</v>
      </c>
      <c r="B34" t="e">
        <v>#VALUE!</v>
      </c>
      <c r="C34" t="e">
        <v>#VALUE!</v>
      </c>
      <c r="D34" t="e">
        <v>#VALUE!</v>
      </c>
      <c r="E34" t="e">
        <v>#VALUE!</v>
      </c>
      <c r="F34" t="e">
        <v>#VALUE!</v>
      </c>
      <c r="G34" t="e">
        <v>#VALUE!</v>
      </c>
      <c r="H34" t="e">
        <v>#VALUE!</v>
      </c>
      <c r="I34" t="e">
        <v>#VALUE!</v>
      </c>
      <c r="J34" t="e">
        <v>#VALUE!</v>
      </c>
      <c r="K34" t="e">
        <v>#VALUE!</v>
      </c>
      <c r="L34" t="e">
        <v>#VALUE!</v>
      </c>
      <c r="M34" t="e">
        <v>#VALUE!</v>
      </c>
      <c r="N34" t="e">
        <v>#VALUE!</v>
      </c>
      <c r="O34" t="e">
        <v>#VALUE!</v>
      </c>
      <c r="P34" t="e">
        <v>#VALUE!</v>
      </c>
      <c r="Q34" t="e">
        <v>#VALUE!</v>
      </c>
      <c r="R34" t="e">
        <v>#VALUE!</v>
      </c>
      <c r="S34" t="e">
        <v>#VALUE!</v>
      </c>
      <c r="T34" t="e">
        <v>#VALUE!</v>
      </c>
      <c r="U34" t="e">
        <v>#VALUE!</v>
      </c>
      <c r="V34" t="e">
        <v>#VALUE!</v>
      </c>
      <c r="W34" t="e">
        <v>#VALUE!</v>
      </c>
      <c r="X34" t="e">
        <v>#VALUE!</v>
      </c>
      <c r="Y34" t="e">
        <v>#VALUE!</v>
      </c>
      <c r="Z34" t="e">
        <v>#VALUE!</v>
      </c>
      <c r="AA34" t="e">
        <v>#VALUE!</v>
      </c>
      <c r="AB34" t="e">
        <v>#VALUE!</v>
      </c>
      <c r="AC34" t="e">
        <v>#VALUE!</v>
      </c>
      <c r="AD34" t="e">
        <v>#VALUE!</v>
      </c>
      <c r="AE34" t="e">
        <v>#VALUE!</v>
      </c>
    </row>
    <row r="35" spans="1:31" x14ac:dyDescent="0.35">
      <c r="A35" t="e">
        <v>#VALUE!</v>
      </c>
      <c r="B35" t="e">
        <v>#VALUE!</v>
      </c>
      <c r="C35" t="e">
        <v>#VALUE!</v>
      </c>
      <c r="D35" t="e">
        <v>#VALUE!</v>
      </c>
      <c r="E35" t="e">
        <v>#VALUE!</v>
      </c>
      <c r="F35" t="e">
        <v>#VALUE!</v>
      </c>
      <c r="G35" t="e">
        <v>#VALUE!</v>
      </c>
      <c r="H35" t="e">
        <v>#VALUE!</v>
      </c>
      <c r="I35" t="e">
        <v>#VALUE!</v>
      </c>
      <c r="J35" t="e">
        <v>#VALUE!</v>
      </c>
      <c r="K35" t="e">
        <v>#VALUE!</v>
      </c>
      <c r="L35" t="e">
        <v>#VALUE!</v>
      </c>
      <c r="M35" t="e">
        <v>#VALUE!</v>
      </c>
      <c r="N35" t="e">
        <v>#VALUE!</v>
      </c>
      <c r="O35" t="e">
        <v>#VALUE!</v>
      </c>
      <c r="P35" t="e">
        <v>#VALUE!</v>
      </c>
      <c r="Q35" t="e">
        <v>#VALUE!</v>
      </c>
      <c r="R35" t="e">
        <v>#VALUE!</v>
      </c>
      <c r="S35" t="e">
        <v>#VALUE!</v>
      </c>
      <c r="T35" t="e">
        <v>#VALUE!</v>
      </c>
      <c r="U35" t="e">
        <v>#VALUE!</v>
      </c>
      <c r="V35" t="e">
        <v>#VALUE!</v>
      </c>
      <c r="W35" t="e">
        <v>#VALUE!</v>
      </c>
      <c r="X35" t="e">
        <v>#VALUE!</v>
      </c>
      <c r="Y35" t="e">
        <v>#VALUE!</v>
      </c>
      <c r="Z35" t="e">
        <v>#VALUE!</v>
      </c>
      <c r="AA35" t="e">
        <v>#VALUE!</v>
      </c>
      <c r="AB35" t="e">
        <v>#VALUE!</v>
      </c>
      <c r="AC35" t="e">
        <v>#VALUE!</v>
      </c>
      <c r="AD35" t="e">
        <v>#VALUE!</v>
      </c>
      <c r="AE35" t="e">
        <v>#VALUE!</v>
      </c>
    </row>
    <row r="36" spans="1:31" x14ac:dyDescent="0.35">
      <c r="A36" t="e">
        <v>#VALUE!</v>
      </c>
      <c r="B36" t="e">
        <v>#VALUE!</v>
      </c>
      <c r="C36" t="e">
        <v>#VALUE!</v>
      </c>
      <c r="D36" t="e">
        <v>#VALUE!</v>
      </c>
      <c r="E36" t="e">
        <v>#VALUE!</v>
      </c>
      <c r="F36" t="e">
        <v>#VALUE!</v>
      </c>
      <c r="G36" t="e">
        <v>#VALUE!</v>
      </c>
      <c r="H36" t="e">
        <v>#VALUE!</v>
      </c>
      <c r="I36" t="e">
        <v>#VALUE!</v>
      </c>
      <c r="J36" t="e">
        <v>#VALUE!</v>
      </c>
      <c r="K36" t="e">
        <v>#VALUE!</v>
      </c>
      <c r="L36" t="e">
        <v>#VALUE!</v>
      </c>
      <c r="M36" t="e">
        <v>#VALUE!</v>
      </c>
      <c r="N36" t="e">
        <v>#VALUE!</v>
      </c>
      <c r="O36" t="e">
        <v>#VALUE!</v>
      </c>
      <c r="P36" t="e">
        <v>#VALUE!</v>
      </c>
      <c r="Q36" t="e">
        <v>#VALUE!</v>
      </c>
      <c r="R36" t="e">
        <v>#VALUE!</v>
      </c>
      <c r="S36" t="e">
        <v>#VALUE!</v>
      </c>
      <c r="T36" t="e">
        <v>#VALUE!</v>
      </c>
      <c r="U36" t="e">
        <v>#VALUE!</v>
      </c>
      <c r="V36" t="e">
        <v>#VALUE!</v>
      </c>
      <c r="W36" t="e">
        <v>#VALUE!</v>
      </c>
      <c r="X36" t="e">
        <v>#VALUE!</v>
      </c>
      <c r="Y36" t="e">
        <v>#VALUE!</v>
      </c>
      <c r="Z36" t="e">
        <v>#VALUE!</v>
      </c>
      <c r="AA36" t="e">
        <v>#VALUE!</v>
      </c>
      <c r="AB36" t="e">
        <v>#VALUE!</v>
      </c>
      <c r="AC36" t="e">
        <v>#VALUE!</v>
      </c>
      <c r="AD36" t="e">
        <v>#VALUE!</v>
      </c>
      <c r="AE36" t="e">
        <v>#VALUE!</v>
      </c>
    </row>
    <row r="37" spans="1:31" x14ac:dyDescent="0.35">
      <c r="A37" t="e">
        <v>#VALUE!</v>
      </c>
      <c r="B37" t="e">
        <v>#VALUE!</v>
      </c>
      <c r="C37" t="e">
        <v>#VALUE!</v>
      </c>
      <c r="D37" t="e">
        <v>#VALUE!</v>
      </c>
      <c r="E37" t="e">
        <v>#VALUE!</v>
      </c>
      <c r="F37" t="e">
        <v>#VALUE!</v>
      </c>
      <c r="G37" t="e">
        <v>#VALUE!</v>
      </c>
      <c r="H37" t="e">
        <v>#VALUE!</v>
      </c>
      <c r="I37" t="e">
        <v>#VALUE!</v>
      </c>
      <c r="J37" t="e">
        <v>#VALUE!</v>
      </c>
      <c r="K37" t="e">
        <v>#VALUE!</v>
      </c>
      <c r="L37" t="e">
        <v>#VALUE!</v>
      </c>
      <c r="M37" t="e">
        <v>#VALUE!</v>
      </c>
      <c r="N37" t="e">
        <v>#VALUE!</v>
      </c>
      <c r="O37" t="e">
        <v>#VALUE!</v>
      </c>
      <c r="P37" t="e">
        <v>#VALUE!</v>
      </c>
      <c r="Q37" t="e">
        <v>#VALUE!</v>
      </c>
      <c r="R37" t="e">
        <v>#VALUE!</v>
      </c>
      <c r="S37" t="e">
        <v>#VALUE!</v>
      </c>
      <c r="T37" t="e">
        <v>#VALUE!</v>
      </c>
      <c r="U37" t="e">
        <v>#VALUE!</v>
      </c>
      <c r="V37" t="e">
        <v>#VALUE!</v>
      </c>
      <c r="W37" t="e">
        <v>#VALUE!</v>
      </c>
      <c r="X37" t="e">
        <v>#VALUE!</v>
      </c>
      <c r="Y37" t="e">
        <v>#VALUE!</v>
      </c>
      <c r="Z37" t="e">
        <v>#VALUE!</v>
      </c>
      <c r="AA37" t="e">
        <v>#VALUE!</v>
      </c>
      <c r="AB37" t="e">
        <v>#VALUE!</v>
      </c>
      <c r="AC37" t="e">
        <v>#VALUE!</v>
      </c>
      <c r="AD37" t="e">
        <v>#VALUE!</v>
      </c>
      <c r="AE37" t="e">
        <v>#VALUE!</v>
      </c>
    </row>
    <row r="38" spans="1:31" x14ac:dyDescent="0.35">
      <c r="A38" t="e">
        <v>#VALUE!</v>
      </c>
      <c r="B38" t="e">
        <v>#VALUE!</v>
      </c>
      <c r="C38" t="e">
        <v>#VALUE!</v>
      </c>
      <c r="D38" t="e">
        <v>#VALUE!</v>
      </c>
      <c r="E38" t="e">
        <v>#VALUE!</v>
      </c>
      <c r="F38" t="e">
        <v>#VALUE!</v>
      </c>
      <c r="G38" t="e">
        <v>#VALUE!</v>
      </c>
      <c r="H38" t="e">
        <v>#VALUE!</v>
      </c>
      <c r="I38" t="e">
        <v>#VALUE!</v>
      </c>
      <c r="J38" t="e">
        <v>#VALUE!</v>
      </c>
      <c r="K38" t="e">
        <v>#VALUE!</v>
      </c>
      <c r="L38" t="e">
        <v>#VALUE!</v>
      </c>
      <c r="M38" t="e">
        <v>#VALUE!</v>
      </c>
      <c r="N38" t="e">
        <v>#VALUE!</v>
      </c>
      <c r="O38" t="e">
        <v>#VALUE!</v>
      </c>
      <c r="P38" t="e">
        <v>#VALUE!</v>
      </c>
      <c r="Q38" t="e">
        <v>#VALUE!</v>
      </c>
      <c r="R38" t="e">
        <v>#VALUE!</v>
      </c>
      <c r="S38" t="e">
        <v>#VALUE!</v>
      </c>
      <c r="T38" t="e">
        <v>#VALUE!</v>
      </c>
      <c r="U38" t="e">
        <v>#VALUE!</v>
      </c>
      <c r="V38" t="e">
        <v>#VALUE!</v>
      </c>
      <c r="W38" t="e">
        <v>#VALUE!</v>
      </c>
      <c r="X38" t="e">
        <v>#VALUE!</v>
      </c>
      <c r="Y38" t="e">
        <v>#VALUE!</v>
      </c>
      <c r="Z38" t="e">
        <v>#VALUE!</v>
      </c>
      <c r="AA38" t="e">
        <v>#VALUE!</v>
      </c>
      <c r="AB38" t="e">
        <v>#VALUE!</v>
      </c>
      <c r="AC38" t="e">
        <v>#VALUE!</v>
      </c>
      <c r="AD38" t="e">
        <v>#VALUE!</v>
      </c>
      <c r="AE38" t="e">
        <v>#VALUE!</v>
      </c>
    </row>
    <row r="39" spans="1:31" x14ac:dyDescent="0.35">
      <c r="A39" t="e">
        <v>#VALUE!</v>
      </c>
      <c r="B39" t="e">
        <v>#VALUE!</v>
      </c>
      <c r="C39" t="e">
        <v>#VALUE!</v>
      </c>
      <c r="D39" t="e">
        <v>#VALUE!</v>
      </c>
      <c r="E39" t="e">
        <v>#VALUE!</v>
      </c>
      <c r="F39" t="e">
        <v>#VALUE!</v>
      </c>
      <c r="G39" t="e">
        <v>#VALUE!</v>
      </c>
      <c r="H39" t="e">
        <v>#VALUE!</v>
      </c>
      <c r="I39" t="e">
        <v>#VALUE!</v>
      </c>
      <c r="J39" t="e">
        <v>#VALUE!</v>
      </c>
      <c r="K39" t="e">
        <v>#VALUE!</v>
      </c>
      <c r="L39" t="e">
        <v>#VALUE!</v>
      </c>
      <c r="M39" t="e">
        <v>#VALUE!</v>
      </c>
      <c r="N39" t="e">
        <v>#VALUE!</v>
      </c>
      <c r="O39" t="e">
        <v>#VALUE!</v>
      </c>
      <c r="P39" t="e">
        <v>#VALUE!</v>
      </c>
      <c r="Q39" t="e">
        <v>#VALUE!</v>
      </c>
      <c r="R39" t="e">
        <v>#VALUE!</v>
      </c>
      <c r="S39" t="e">
        <v>#VALUE!</v>
      </c>
      <c r="T39" t="e">
        <v>#VALUE!</v>
      </c>
      <c r="U39" t="e">
        <v>#VALUE!</v>
      </c>
      <c r="V39" t="e">
        <v>#VALUE!</v>
      </c>
      <c r="W39" t="e">
        <v>#VALUE!</v>
      </c>
      <c r="X39" t="e">
        <v>#VALUE!</v>
      </c>
      <c r="Y39" t="e">
        <v>#VALUE!</v>
      </c>
      <c r="Z39" t="e">
        <v>#VALUE!</v>
      </c>
      <c r="AA39" t="e">
        <v>#VALUE!</v>
      </c>
      <c r="AB39" t="e">
        <v>#VALUE!</v>
      </c>
      <c r="AC39" t="e">
        <v>#VALUE!</v>
      </c>
      <c r="AD39" t="e">
        <v>#VALUE!</v>
      </c>
      <c r="AE39" t="e">
        <v>#VALUE!</v>
      </c>
    </row>
    <row r="40" spans="1:31" x14ac:dyDescent="0.35">
      <c r="A40" t="e">
        <v>#VALUE!</v>
      </c>
      <c r="B40" t="e">
        <v>#VALUE!</v>
      </c>
      <c r="C40" t="e">
        <v>#VALUE!</v>
      </c>
      <c r="D40" t="e">
        <v>#VALUE!</v>
      </c>
      <c r="E40" t="e">
        <v>#VALUE!</v>
      </c>
      <c r="F40" t="e">
        <v>#VALUE!</v>
      </c>
      <c r="G40" t="e">
        <v>#VALUE!</v>
      </c>
      <c r="H40" t="e">
        <v>#VALUE!</v>
      </c>
      <c r="I40" t="e">
        <v>#VALUE!</v>
      </c>
      <c r="J40" t="e">
        <v>#VALUE!</v>
      </c>
      <c r="K40" t="e">
        <v>#VALUE!</v>
      </c>
      <c r="L40" t="e">
        <v>#VALUE!</v>
      </c>
      <c r="M40" t="e">
        <v>#VALUE!</v>
      </c>
      <c r="N40" t="e">
        <v>#VALUE!</v>
      </c>
      <c r="O40" t="e">
        <v>#VALUE!</v>
      </c>
      <c r="P40" t="e">
        <v>#VALUE!</v>
      </c>
      <c r="Q40" t="e">
        <v>#VALUE!</v>
      </c>
      <c r="R40" t="e">
        <v>#VALUE!</v>
      </c>
      <c r="S40" t="e">
        <v>#VALUE!</v>
      </c>
      <c r="T40" t="e">
        <v>#VALUE!</v>
      </c>
      <c r="U40" t="e">
        <v>#VALUE!</v>
      </c>
      <c r="V40" t="e">
        <v>#VALUE!</v>
      </c>
      <c r="W40" t="e">
        <v>#VALUE!</v>
      </c>
      <c r="X40" t="e">
        <v>#VALUE!</v>
      </c>
      <c r="Y40" t="e">
        <v>#VALUE!</v>
      </c>
      <c r="Z40" t="e">
        <v>#VALUE!</v>
      </c>
      <c r="AA40" t="e">
        <v>#VALUE!</v>
      </c>
      <c r="AB40" t="e">
        <v>#VALUE!</v>
      </c>
      <c r="AC40" t="e">
        <v>#VALUE!</v>
      </c>
      <c r="AD40" t="e">
        <v>#VALUE!</v>
      </c>
      <c r="AE40" t="e">
        <v>#VALUE!</v>
      </c>
    </row>
    <row r="41" spans="1:31" x14ac:dyDescent="0.35">
      <c r="A41" t="e">
        <v>#VALUE!</v>
      </c>
      <c r="B41" t="e">
        <v>#VALUE!</v>
      </c>
      <c r="C41" t="e">
        <v>#VALUE!</v>
      </c>
      <c r="D41" t="e">
        <v>#VALUE!</v>
      </c>
      <c r="E41" t="e">
        <v>#VALUE!</v>
      </c>
      <c r="F41" t="e">
        <v>#VALUE!</v>
      </c>
      <c r="G41" t="e">
        <v>#VALUE!</v>
      </c>
      <c r="H41" t="e">
        <v>#VALUE!</v>
      </c>
      <c r="I41" t="e">
        <v>#VALUE!</v>
      </c>
      <c r="J41" t="e">
        <v>#VALUE!</v>
      </c>
      <c r="K41" t="e">
        <v>#VALUE!</v>
      </c>
      <c r="L41" t="e">
        <v>#VALUE!</v>
      </c>
      <c r="M41" t="e">
        <v>#VALUE!</v>
      </c>
      <c r="N41" t="e">
        <v>#VALUE!</v>
      </c>
      <c r="O41" t="e">
        <v>#VALUE!</v>
      </c>
      <c r="P41" t="e">
        <v>#VALUE!</v>
      </c>
      <c r="Q41" t="e">
        <v>#VALUE!</v>
      </c>
      <c r="R41" t="e">
        <v>#VALUE!</v>
      </c>
      <c r="S41" t="e">
        <v>#VALUE!</v>
      </c>
      <c r="T41" t="e">
        <v>#VALUE!</v>
      </c>
      <c r="U41" t="e">
        <v>#VALUE!</v>
      </c>
      <c r="V41" t="e">
        <v>#VALUE!</v>
      </c>
      <c r="W41" t="e">
        <v>#VALUE!</v>
      </c>
      <c r="X41" t="e">
        <v>#VALUE!</v>
      </c>
      <c r="Y41" t="e">
        <v>#VALUE!</v>
      </c>
      <c r="Z41" t="e">
        <v>#VALUE!</v>
      </c>
      <c r="AA41" t="e">
        <v>#VALUE!</v>
      </c>
      <c r="AB41" t="e">
        <v>#VALUE!</v>
      </c>
      <c r="AC41" t="e">
        <v>#VALUE!</v>
      </c>
      <c r="AD41" t="e">
        <v>#VALUE!</v>
      </c>
      <c r="AE41" t="e">
        <v>#VALUE!</v>
      </c>
    </row>
    <row r="42" spans="1:31" x14ac:dyDescent="0.35">
      <c r="A42" t="e">
        <v>#VALUE!</v>
      </c>
      <c r="B42" t="e">
        <v>#VALUE!</v>
      </c>
      <c r="C42" t="e">
        <v>#VALUE!</v>
      </c>
      <c r="D42" t="e">
        <v>#VALUE!</v>
      </c>
      <c r="E42" t="e">
        <v>#VALUE!</v>
      </c>
      <c r="F42" t="e">
        <v>#VALUE!</v>
      </c>
      <c r="G42" t="e">
        <v>#VALUE!</v>
      </c>
      <c r="H42" t="e">
        <v>#VALUE!</v>
      </c>
      <c r="I42" t="e">
        <v>#VALUE!</v>
      </c>
      <c r="J42" t="e">
        <v>#VALUE!</v>
      </c>
      <c r="K42" t="e">
        <v>#VALUE!</v>
      </c>
      <c r="L42" t="e">
        <v>#VALUE!</v>
      </c>
      <c r="M42" t="e">
        <v>#VALUE!</v>
      </c>
      <c r="N42" t="e">
        <v>#VALUE!</v>
      </c>
      <c r="O42" t="e">
        <v>#VALUE!</v>
      </c>
      <c r="P42" t="e">
        <v>#VALUE!</v>
      </c>
      <c r="Q42" t="e">
        <v>#VALUE!</v>
      </c>
      <c r="R42" t="e">
        <v>#VALUE!</v>
      </c>
      <c r="S42" t="e">
        <v>#VALUE!</v>
      </c>
      <c r="T42" t="e">
        <v>#VALUE!</v>
      </c>
      <c r="U42" t="e">
        <v>#VALUE!</v>
      </c>
      <c r="V42" t="e">
        <v>#VALUE!</v>
      </c>
      <c r="W42" t="e">
        <v>#VALUE!</v>
      </c>
      <c r="X42" t="e">
        <v>#VALUE!</v>
      </c>
      <c r="Y42" t="e">
        <v>#VALUE!</v>
      </c>
      <c r="Z42" t="e">
        <v>#VALUE!</v>
      </c>
      <c r="AA42" t="e">
        <v>#VALUE!</v>
      </c>
      <c r="AB42" t="e">
        <v>#VALUE!</v>
      </c>
      <c r="AC42" t="e">
        <v>#VALUE!</v>
      </c>
      <c r="AD42" t="e">
        <v>#VALUE!</v>
      </c>
      <c r="AE42" t="e">
        <v>#VALUE!</v>
      </c>
    </row>
    <row r="43" spans="1:31" x14ac:dyDescent="0.35">
      <c r="A43" t="e">
        <v>#VALUE!</v>
      </c>
      <c r="B43" t="e">
        <v>#VALUE!</v>
      </c>
      <c r="C43" t="e">
        <v>#VALUE!</v>
      </c>
      <c r="D43" t="e">
        <v>#VALUE!</v>
      </c>
      <c r="E43" t="e">
        <v>#VALUE!</v>
      </c>
      <c r="F43" t="e">
        <v>#VALUE!</v>
      </c>
      <c r="G43" t="e">
        <v>#VALUE!</v>
      </c>
      <c r="H43" t="e">
        <v>#VALUE!</v>
      </c>
      <c r="I43" t="e">
        <v>#VALUE!</v>
      </c>
      <c r="J43" t="e">
        <v>#VALUE!</v>
      </c>
      <c r="K43" t="e">
        <v>#VALUE!</v>
      </c>
      <c r="L43" t="e">
        <v>#VALUE!</v>
      </c>
      <c r="M43" t="e">
        <v>#VALUE!</v>
      </c>
      <c r="N43" t="e">
        <v>#VALUE!</v>
      </c>
      <c r="O43" t="e">
        <v>#VALUE!</v>
      </c>
      <c r="P43" t="e">
        <v>#VALUE!</v>
      </c>
      <c r="Q43" t="e">
        <v>#VALUE!</v>
      </c>
      <c r="R43" t="e">
        <v>#VALUE!</v>
      </c>
      <c r="S43" t="e">
        <v>#VALUE!</v>
      </c>
      <c r="T43" t="e">
        <v>#VALUE!</v>
      </c>
      <c r="U43" t="e">
        <v>#VALUE!</v>
      </c>
      <c r="V43" t="e">
        <v>#VALUE!</v>
      </c>
      <c r="W43" t="e">
        <v>#VALUE!</v>
      </c>
      <c r="X43" t="e">
        <v>#VALUE!</v>
      </c>
      <c r="Y43" t="e">
        <v>#VALUE!</v>
      </c>
      <c r="Z43" t="e">
        <v>#VALUE!</v>
      </c>
      <c r="AA43" t="e">
        <v>#VALUE!</v>
      </c>
      <c r="AB43" t="e">
        <v>#VALUE!</v>
      </c>
      <c r="AC43" t="e">
        <v>#VALUE!</v>
      </c>
      <c r="AD43" t="e">
        <v>#VALUE!</v>
      </c>
      <c r="AE43" t="e">
        <v>#VALUE!</v>
      </c>
    </row>
    <row r="44" spans="1:31" x14ac:dyDescent="0.35">
      <c r="A44" t="e">
        <v>#VALUE!</v>
      </c>
      <c r="B44" t="e">
        <v>#VALUE!</v>
      </c>
      <c r="C44" t="e">
        <v>#VALUE!</v>
      </c>
      <c r="D44" t="e">
        <v>#VALUE!</v>
      </c>
      <c r="E44" t="e">
        <v>#VALUE!</v>
      </c>
      <c r="F44" t="e">
        <v>#VALUE!</v>
      </c>
      <c r="G44" t="e">
        <v>#VALUE!</v>
      </c>
      <c r="H44" t="e">
        <v>#VALUE!</v>
      </c>
      <c r="I44" t="e">
        <v>#VALUE!</v>
      </c>
      <c r="J44" t="e">
        <v>#VALUE!</v>
      </c>
      <c r="K44" t="e">
        <v>#VALUE!</v>
      </c>
      <c r="L44" t="e">
        <v>#VALUE!</v>
      </c>
      <c r="M44" t="e">
        <v>#VALUE!</v>
      </c>
      <c r="N44" t="e">
        <v>#VALUE!</v>
      </c>
      <c r="O44" t="e">
        <v>#VALUE!</v>
      </c>
      <c r="P44" t="e">
        <v>#VALUE!</v>
      </c>
      <c r="Q44" t="e">
        <v>#VALUE!</v>
      </c>
      <c r="R44" t="e">
        <v>#VALUE!</v>
      </c>
      <c r="S44" t="e">
        <v>#VALUE!</v>
      </c>
      <c r="T44" t="e">
        <v>#VALUE!</v>
      </c>
      <c r="U44" t="e">
        <v>#VALUE!</v>
      </c>
      <c r="V44" t="e">
        <v>#VALUE!</v>
      </c>
      <c r="W44" t="e">
        <v>#VALUE!</v>
      </c>
      <c r="X44" t="e">
        <v>#VALUE!</v>
      </c>
      <c r="Y44" t="e">
        <v>#VALUE!</v>
      </c>
      <c r="Z44" t="e">
        <v>#VALUE!</v>
      </c>
      <c r="AA44" t="e">
        <v>#VALUE!</v>
      </c>
      <c r="AB44" t="e">
        <v>#VALUE!</v>
      </c>
      <c r="AC44" t="e">
        <v>#VALUE!</v>
      </c>
      <c r="AD44" t="e">
        <v>#VALUE!</v>
      </c>
      <c r="AE44" t="e">
        <v>#VALUE!</v>
      </c>
    </row>
    <row r="45" spans="1:31" x14ac:dyDescent="0.35">
      <c r="A45" t="e">
        <v>#VALUE!</v>
      </c>
      <c r="B45" t="e">
        <v>#VALUE!</v>
      </c>
      <c r="C45" t="e">
        <v>#VALUE!</v>
      </c>
      <c r="D45" t="e">
        <v>#VALUE!</v>
      </c>
      <c r="E45" t="e">
        <v>#VALUE!</v>
      </c>
      <c r="F45" t="e">
        <v>#VALUE!</v>
      </c>
      <c r="G45" t="e">
        <v>#VALUE!</v>
      </c>
      <c r="H45" t="e">
        <v>#VALUE!</v>
      </c>
      <c r="I45" t="e">
        <v>#VALUE!</v>
      </c>
      <c r="J45" t="e">
        <v>#VALUE!</v>
      </c>
      <c r="K45" t="e">
        <v>#VALUE!</v>
      </c>
      <c r="L45" t="e">
        <v>#VALUE!</v>
      </c>
      <c r="M45" t="e">
        <v>#VALUE!</v>
      </c>
      <c r="N45" t="e">
        <v>#VALUE!</v>
      </c>
      <c r="O45" t="e">
        <v>#VALUE!</v>
      </c>
      <c r="P45" t="e">
        <v>#VALUE!</v>
      </c>
      <c r="Q45" t="e">
        <v>#VALUE!</v>
      </c>
      <c r="R45" t="e">
        <v>#VALUE!</v>
      </c>
      <c r="S45" t="e">
        <v>#VALUE!</v>
      </c>
      <c r="T45" t="e">
        <v>#VALUE!</v>
      </c>
      <c r="U45" t="e">
        <v>#VALUE!</v>
      </c>
      <c r="V45" t="e">
        <v>#VALUE!</v>
      </c>
      <c r="W45" t="e">
        <v>#VALUE!</v>
      </c>
      <c r="X45" t="e">
        <v>#VALUE!</v>
      </c>
      <c r="Y45" t="e">
        <v>#VALUE!</v>
      </c>
      <c r="Z45" t="e">
        <v>#VALUE!</v>
      </c>
      <c r="AA45" t="e">
        <v>#VALUE!</v>
      </c>
      <c r="AB45" t="e">
        <v>#VALUE!</v>
      </c>
      <c r="AC45" t="e">
        <v>#VALUE!</v>
      </c>
      <c r="AD45" t="e">
        <v>#VALUE!</v>
      </c>
      <c r="AE45" t="e">
        <v>#VALUE!</v>
      </c>
    </row>
    <row r="46" spans="1:31" x14ac:dyDescent="0.35">
      <c r="A46" t="e">
        <v>#VALUE!</v>
      </c>
      <c r="B46" t="e">
        <v>#VALUE!</v>
      </c>
      <c r="C46" t="e">
        <v>#VALUE!</v>
      </c>
      <c r="D46" t="e">
        <v>#VALUE!</v>
      </c>
      <c r="E46" t="e">
        <v>#VALUE!</v>
      </c>
      <c r="F46" t="e">
        <v>#VALUE!</v>
      </c>
      <c r="G46" t="e">
        <v>#VALUE!</v>
      </c>
      <c r="H46" t="e">
        <v>#VALUE!</v>
      </c>
      <c r="I46" t="e">
        <v>#VALUE!</v>
      </c>
      <c r="J46" t="e">
        <v>#VALUE!</v>
      </c>
      <c r="K46" t="e">
        <v>#VALUE!</v>
      </c>
      <c r="L46" t="e">
        <v>#VALUE!</v>
      </c>
      <c r="M46" t="e">
        <v>#VALUE!</v>
      </c>
      <c r="N46" t="e">
        <v>#VALUE!</v>
      </c>
      <c r="O46" t="e">
        <v>#VALUE!</v>
      </c>
      <c r="P46" t="e">
        <v>#VALUE!</v>
      </c>
      <c r="Q46" t="e">
        <v>#VALUE!</v>
      </c>
      <c r="R46" t="e">
        <v>#VALUE!</v>
      </c>
      <c r="S46" t="e">
        <v>#VALUE!</v>
      </c>
      <c r="T46" t="e">
        <v>#VALUE!</v>
      </c>
      <c r="U46" t="e">
        <v>#VALUE!</v>
      </c>
      <c r="V46" t="e">
        <v>#VALUE!</v>
      </c>
      <c r="W46" t="e">
        <v>#VALUE!</v>
      </c>
      <c r="X46" t="e">
        <v>#VALUE!</v>
      </c>
      <c r="Y46" t="e">
        <v>#VALUE!</v>
      </c>
      <c r="Z46" t="e">
        <v>#VALUE!</v>
      </c>
      <c r="AA46" t="e">
        <v>#VALUE!</v>
      </c>
      <c r="AB46" t="e">
        <v>#VALUE!</v>
      </c>
      <c r="AC46" t="e">
        <v>#VALUE!</v>
      </c>
      <c r="AD46" t="e">
        <v>#VALUE!</v>
      </c>
      <c r="AE46" t="e">
        <v>#VALUE!</v>
      </c>
    </row>
    <row r="47" spans="1:31" x14ac:dyDescent="0.35">
      <c r="A47" t="e">
        <v>#VALUE!</v>
      </c>
      <c r="B47" t="e">
        <v>#VALUE!</v>
      </c>
      <c r="C47" t="e">
        <v>#VALUE!</v>
      </c>
      <c r="D47" t="e">
        <v>#VALUE!</v>
      </c>
      <c r="E47" t="e">
        <v>#VALUE!</v>
      </c>
      <c r="F47" t="e">
        <v>#VALUE!</v>
      </c>
      <c r="G47" t="e">
        <v>#VALUE!</v>
      </c>
      <c r="H47" t="e">
        <v>#VALUE!</v>
      </c>
      <c r="I47" t="e">
        <v>#VALUE!</v>
      </c>
      <c r="J47" t="e">
        <v>#VALUE!</v>
      </c>
      <c r="K47" t="e">
        <v>#VALUE!</v>
      </c>
      <c r="L47" t="e">
        <v>#VALUE!</v>
      </c>
      <c r="M47" t="e">
        <v>#VALUE!</v>
      </c>
      <c r="N47" t="e">
        <v>#VALUE!</v>
      </c>
      <c r="O47" t="e">
        <v>#VALUE!</v>
      </c>
      <c r="P47" t="e">
        <v>#VALUE!</v>
      </c>
      <c r="Q47" t="e">
        <v>#VALUE!</v>
      </c>
      <c r="R47" t="e">
        <v>#VALUE!</v>
      </c>
      <c r="S47" t="e">
        <v>#VALUE!</v>
      </c>
      <c r="T47" t="e">
        <v>#VALUE!</v>
      </c>
      <c r="U47" t="e">
        <v>#VALUE!</v>
      </c>
      <c r="V47" t="e">
        <v>#VALUE!</v>
      </c>
      <c r="W47" t="e">
        <v>#VALUE!</v>
      </c>
      <c r="X47" t="e">
        <v>#VALUE!</v>
      </c>
      <c r="Y47" t="e">
        <v>#VALUE!</v>
      </c>
      <c r="Z47" t="e">
        <v>#VALUE!</v>
      </c>
      <c r="AA47" t="e">
        <v>#VALUE!</v>
      </c>
      <c r="AB47" t="e">
        <v>#VALUE!</v>
      </c>
      <c r="AC47" t="e">
        <v>#VALUE!</v>
      </c>
      <c r="AD47" t="e">
        <v>#VALUE!</v>
      </c>
      <c r="AE47" t="e">
        <v>#VALUE!</v>
      </c>
    </row>
    <row r="59" spans="1:24" x14ac:dyDescent="0.35">
      <c r="A59" t="e">
        <f t="array" ref="A59:X114">+_xll._dependencies()</f>
        <v>#VALUE!</v>
      </c>
      <c r="B59" t="e">
        <v>#VALUE!</v>
      </c>
      <c r="C59" t="e">
        <v>#VALUE!</v>
      </c>
      <c r="D59" t="e">
        <v>#VALUE!</v>
      </c>
      <c r="E59" t="e">
        <v>#VALUE!</v>
      </c>
      <c r="F59" t="e">
        <v>#VALUE!</v>
      </c>
      <c r="G59" t="e">
        <v>#VALUE!</v>
      </c>
      <c r="H59" t="e">
        <v>#VALUE!</v>
      </c>
      <c r="I59" t="e">
        <v>#VALUE!</v>
      </c>
      <c r="J59" t="e">
        <v>#VALUE!</v>
      </c>
      <c r="K59" t="e">
        <v>#VALUE!</v>
      </c>
      <c r="L59" t="e">
        <v>#VALUE!</v>
      </c>
      <c r="M59" t="e">
        <v>#VALUE!</v>
      </c>
      <c r="N59" t="e">
        <v>#VALUE!</v>
      </c>
      <c r="O59" t="e">
        <v>#VALUE!</v>
      </c>
      <c r="P59" t="e">
        <v>#VALUE!</v>
      </c>
      <c r="Q59" t="e">
        <v>#VALUE!</v>
      </c>
      <c r="R59" t="e">
        <v>#VALUE!</v>
      </c>
      <c r="S59" t="e">
        <v>#VALUE!</v>
      </c>
      <c r="T59" t="e">
        <v>#VALUE!</v>
      </c>
      <c r="U59" t="e">
        <v>#VALUE!</v>
      </c>
      <c r="V59" t="e">
        <v>#VALUE!</v>
      </c>
      <c r="W59" t="e">
        <v>#VALUE!</v>
      </c>
      <c r="X59" t="e">
        <v>#VALUE!</v>
      </c>
    </row>
    <row r="60" spans="1:24" x14ac:dyDescent="0.35">
      <c r="A60" t="e">
        <v>#VALUE!</v>
      </c>
      <c r="B60" t="e">
        <v>#VALUE!</v>
      </c>
      <c r="C60" t="e">
        <v>#VALUE!</v>
      </c>
      <c r="D60" t="e">
        <v>#VALUE!</v>
      </c>
      <c r="E60" t="e">
        <v>#VALUE!</v>
      </c>
      <c r="F60" t="e">
        <v>#VALUE!</v>
      </c>
      <c r="G60" t="e">
        <v>#VALUE!</v>
      </c>
      <c r="H60" t="e">
        <v>#VALUE!</v>
      </c>
      <c r="I60" t="e">
        <v>#VALUE!</v>
      </c>
      <c r="J60" t="e">
        <v>#VALUE!</v>
      </c>
      <c r="K60" t="e">
        <v>#VALUE!</v>
      </c>
      <c r="L60" t="e">
        <v>#VALUE!</v>
      </c>
      <c r="M60" t="e">
        <v>#VALUE!</v>
      </c>
      <c r="N60" t="e">
        <v>#VALUE!</v>
      </c>
      <c r="O60" t="e">
        <v>#VALUE!</v>
      </c>
      <c r="P60" t="e">
        <v>#VALUE!</v>
      </c>
      <c r="Q60" t="e">
        <v>#VALUE!</v>
      </c>
      <c r="R60" t="e">
        <v>#VALUE!</v>
      </c>
      <c r="S60" t="e">
        <v>#VALUE!</v>
      </c>
      <c r="T60" t="e">
        <v>#VALUE!</v>
      </c>
      <c r="U60" t="e">
        <v>#VALUE!</v>
      </c>
      <c r="V60" t="e">
        <v>#VALUE!</v>
      </c>
      <c r="W60" t="e">
        <v>#VALUE!</v>
      </c>
      <c r="X60" t="e">
        <v>#VALUE!</v>
      </c>
    </row>
    <row r="61" spans="1:24" x14ac:dyDescent="0.35">
      <c r="A61" t="e">
        <v>#VALUE!</v>
      </c>
      <c r="B61" t="e">
        <v>#VALUE!</v>
      </c>
      <c r="C61" t="e">
        <v>#VALUE!</v>
      </c>
      <c r="D61" t="e">
        <v>#VALUE!</v>
      </c>
      <c r="E61" t="e">
        <v>#VALUE!</v>
      </c>
      <c r="F61" t="e">
        <v>#VALUE!</v>
      </c>
      <c r="G61" t="e">
        <v>#VALUE!</v>
      </c>
      <c r="H61" t="e">
        <v>#VALUE!</v>
      </c>
      <c r="I61" t="e">
        <v>#VALUE!</v>
      </c>
      <c r="J61" t="e">
        <v>#VALUE!</v>
      </c>
      <c r="K61" t="e">
        <v>#VALUE!</v>
      </c>
      <c r="L61" t="e">
        <v>#VALUE!</v>
      </c>
      <c r="M61" t="e">
        <v>#VALUE!</v>
      </c>
      <c r="N61" t="e">
        <v>#VALUE!</v>
      </c>
      <c r="O61" t="e">
        <v>#VALUE!</v>
      </c>
      <c r="P61" t="e">
        <v>#VALUE!</v>
      </c>
      <c r="Q61" t="e">
        <v>#VALUE!</v>
      </c>
      <c r="R61" t="e">
        <v>#VALUE!</v>
      </c>
      <c r="S61" t="e">
        <v>#VALUE!</v>
      </c>
      <c r="T61" t="e">
        <v>#VALUE!</v>
      </c>
      <c r="U61" t="e">
        <v>#VALUE!</v>
      </c>
      <c r="V61" t="e">
        <v>#VALUE!</v>
      </c>
      <c r="W61" t="e">
        <v>#VALUE!</v>
      </c>
      <c r="X61" t="e">
        <v>#VALUE!</v>
      </c>
    </row>
    <row r="62" spans="1:24" x14ac:dyDescent="0.35">
      <c r="A62" t="e">
        <v>#VALUE!</v>
      </c>
      <c r="B62" t="e">
        <v>#VALUE!</v>
      </c>
      <c r="C62" t="e">
        <v>#VALUE!</v>
      </c>
      <c r="D62" t="e">
        <v>#VALUE!</v>
      </c>
      <c r="E62" t="e">
        <v>#VALUE!</v>
      </c>
      <c r="F62" t="e">
        <v>#VALUE!</v>
      </c>
      <c r="G62" t="e">
        <v>#VALUE!</v>
      </c>
      <c r="H62" t="e">
        <v>#VALUE!</v>
      </c>
      <c r="I62" t="e">
        <v>#VALUE!</v>
      </c>
      <c r="J62" t="e">
        <v>#VALUE!</v>
      </c>
      <c r="K62" t="e">
        <v>#VALUE!</v>
      </c>
      <c r="L62" t="e">
        <v>#VALUE!</v>
      </c>
      <c r="M62" t="e">
        <v>#VALUE!</v>
      </c>
      <c r="N62" t="e">
        <v>#VALUE!</v>
      </c>
      <c r="O62" t="e">
        <v>#VALUE!</v>
      </c>
      <c r="P62" t="e">
        <v>#VALUE!</v>
      </c>
      <c r="Q62" t="e">
        <v>#VALUE!</v>
      </c>
      <c r="R62" t="e">
        <v>#VALUE!</v>
      </c>
      <c r="S62" t="e">
        <v>#VALUE!</v>
      </c>
      <c r="T62" t="e">
        <v>#VALUE!</v>
      </c>
      <c r="U62" t="e">
        <v>#VALUE!</v>
      </c>
      <c r="V62" t="e">
        <v>#VALUE!</v>
      </c>
      <c r="W62" t="e">
        <v>#VALUE!</v>
      </c>
      <c r="X62" t="e">
        <v>#VALUE!</v>
      </c>
    </row>
    <row r="63" spans="1:24" x14ac:dyDescent="0.35">
      <c r="A63" t="e">
        <v>#VALUE!</v>
      </c>
      <c r="B63" t="e">
        <v>#VALUE!</v>
      </c>
      <c r="C63" t="e">
        <v>#VALUE!</v>
      </c>
      <c r="D63" t="e">
        <v>#VALUE!</v>
      </c>
      <c r="E63" t="e">
        <v>#VALUE!</v>
      </c>
      <c r="F63" t="e">
        <v>#VALUE!</v>
      </c>
      <c r="G63" t="e">
        <v>#VALUE!</v>
      </c>
      <c r="H63" t="e">
        <v>#VALUE!</v>
      </c>
      <c r="I63" t="e">
        <v>#VALUE!</v>
      </c>
      <c r="J63" t="e">
        <v>#VALUE!</v>
      </c>
      <c r="K63" t="e">
        <v>#VALUE!</v>
      </c>
      <c r="L63" t="e">
        <v>#VALUE!</v>
      </c>
      <c r="M63" t="e">
        <v>#VALUE!</v>
      </c>
      <c r="N63" t="e">
        <v>#VALUE!</v>
      </c>
      <c r="O63" t="e">
        <v>#VALUE!</v>
      </c>
      <c r="P63" t="e">
        <v>#VALUE!</v>
      </c>
      <c r="Q63" t="e">
        <v>#VALUE!</v>
      </c>
      <c r="R63" t="e">
        <v>#VALUE!</v>
      </c>
      <c r="S63" t="e">
        <v>#VALUE!</v>
      </c>
      <c r="T63" t="e">
        <v>#VALUE!</v>
      </c>
      <c r="U63" t="e">
        <v>#VALUE!</v>
      </c>
      <c r="V63" t="e">
        <v>#VALUE!</v>
      </c>
      <c r="W63" t="e">
        <v>#VALUE!</v>
      </c>
      <c r="X63" t="e">
        <v>#VALUE!</v>
      </c>
    </row>
    <row r="64" spans="1:24" x14ac:dyDescent="0.35">
      <c r="A64" t="e">
        <v>#VALUE!</v>
      </c>
      <c r="B64" t="e">
        <v>#VALUE!</v>
      </c>
      <c r="C64" t="e">
        <v>#VALUE!</v>
      </c>
      <c r="D64" t="e">
        <v>#VALUE!</v>
      </c>
      <c r="E64" t="e">
        <v>#VALUE!</v>
      </c>
      <c r="F64" t="e">
        <v>#VALUE!</v>
      </c>
      <c r="G64" t="e">
        <v>#VALUE!</v>
      </c>
      <c r="H64" t="e">
        <v>#VALUE!</v>
      </c>
      <c r="I64" t="e">
        <v>#VALUE!</v>
      </c>
      <c r="J64" t="e">
        <v>#VALUE!</v>
      </c>
      <c r="K64" t="e">
        <v>#VALUE!</v>
      </c>
      <c r="L64" t="e">
        <v>#VALUE!</v>
      </c>
      <c r="M64" t="e">
        <v>#VALUE!</v>
      </c>
      <c r="N64" t="e">
        <v>#VALUE!</v>
      </c>
      <c r="O64" t="e">
        <v>#VALUE!</v>
      </c>
      <c r="P64" t="e">
        <v>#VALUE!</v>
      </c>
      <c r="Q64" t="e">
        <v>#VALUE!</v>
      </c>
      <c r="R64" t="e">
        <v>#VALUE!</v>
      </c>
      <c r="S64" t="e">
        <v>#VALUE!</v>
      </c>
      <c r="T64" t="e">
        <v>#VALUE!</v>
      </c>
      <c r="U64" t="e">
        <v>#VALUE!</v>
      </c>
      <c r="V64" t="e">
        <v>#VALUE!</v>
      </c>
      <c r="W64" t="e">
        <v>#VALUE!</v>
      </c>
      <c r="X64" t="e">
        <v>#VALUE!</v>
      </c>
    </row>
    <row r="65" spans="1:24" x14ac:dyDescent="0.35">
      <c r="A65" t="e">
        <v>#VALUE!</v>
      </c>
      <c r="B65" t="e">
        <v>#VALUE!</v>
      </c>
      <c r="C65" t="e">
        <v>#VALUE!</v>
      </c>
      <c r="D65" t="e">
        <v>#VALUE!</v>
      </c>
      <c r="E65" t="e">
        <v>#VALUE!</v>
      </c>
      <c r="F65" t="e">
        <v>#VALUE!</v>
      </c>
      <c r="G65" t="e">
        <v>#VALUE!</v>
      </c>
      <c r="H65" t="e">
        <v>#VALUE!</v>
      </c>
      <c r="I65" t="e">
        <v>#VALUE!</v>
      </c>
      <c r="J65" t="e">
        <v>#VALUE!</v>
      </c>
      <c r="K65" t="e">
        <v>#VALUE!</v>
      </c>
      <c r="L65" t="e">
        <v>#VALUE!</v>
      </c>
      <c r="M65" t="e">
        <v>#VALUE!</v>
      </c>
      <c r="N65" t="e">
        <v>#VALUE!</v>
      </c>
      <c r="O65" t="e">
        <v>#VALUE!</v>
      </c>
      <c r="P65" t="e">
        <v>#VALUE!</v>
      </c>
      <c r="Q65" t="e">
        <v>#VALUE!</v>
      </c>
      <c r="R65" t="e">
        <v>#VALUE!</v>
      </c>
      <c r="S65" t="e">
        <v>#VALUE!</v>
      </c>
      <c r="T65" t="e">
        <v>#VALUE!</v>
      </c>
      <c r="U65" t="e">
        <v>#VALUE!</v>
      </c>
      <c r="V65" t="e">
        <v>#VALUE!</v>
      </c>
      <c r="W65" t="e">
        <v>#VALUE!</v>
      </c>
      <c r="X65" t="e">
        <v>#VALUE!</v>
      </c>
    </row>
    <row r="66" spans="1:24" x14ac:dyDescent="0.35">
      <c r="A66" t="e">
        <v>#VALUE!</v>
      </c>
      <c r="B66" t="e">
        <v>#VALUE!</v>
      </c>
      <c r="C66" t="e">
        <v>#VALUE!</v>
      </c>
      <c r="D66" t="e">
        <v>#VALUE!</v>
      </c>
      <c r="E66" t="e">
        <v>#VALUE!</v>
      </c>
      <c r="F66" t="e">
        <v>#VALUE!</v>
      </c>
      <c r="G66" t="e">
        <v>#VALUE!</v>
      </c>
      <c r="H66" t="e">
        <v>#VALUE!</v>
      </c>
      <c r="I66" t="e">
        <v>#VALUE!</v>
      </c>
      <c r="J66" t="e">
        <v>#VALUE!</v>
      </c>
      <c r="K66" t="e">
        <v>#VALUE!</v>
      </c>
      <c r="L66" t="e">
        <v>#VALUE!</v>
      </c>
      <c r="M66" t="e">
        <v>#VALUE!</v>
      </c>
      <c r="N66" t="e">
        <v>#VALUE!</v>
      </c>
      <c r="O66" t="e">
        <v>#VALUE!</v>
      </c>
      <c r="P66" t="e">
        <v>#VALUE!</v>
      </c>
      <c r="Q66" t="e">
        <v>#VALUE!</v>
      </c>
      <c r="R66" t="e">
        <v>#VALUE!</v>
      </c>
      <c r="S66" t="e">
        <v>#VALUE!</v>
      </c>
      <c r="T66" t="e">
        <v>#VALUE!</v>
      </c>
      <c r="U66" t="e">
        <v>#VALUE!</v>
      </c>
      <c r="V66" t="e">
        <v>#VALUE!</v>
      </c>
      <c r="W66" t="e">
        <v>#VALUE!</v>
      </c>
      <c r="X66" t="e">
        <v>#VALUE!</v>
      </c>
    </row>
    <row r="67" spans="1:24" x14ac:dyDescent="0.35">
      <c r="A67" t="e">
        <v>#VALUE!</v>
      </c>
      <c r="B67" t="e">
        <v>#VALUE!</v>
      </c>
      <c r="C67" t="e">
        <v>#VALUE!</v>
      </c>
      <c r="D67" t="e">
        <v>#VALUE!</v>
      </c>
      <c r="E67" t="e">
        <v>#VALUE!</v>
      </c>
      <c r="F67" t="e">
        <v>#VALUE!</v>
      </c>
      <c r="G67" t="e">
        <v>#VALUE!</v>
      </c>
      <c r="H67" t="e">
        <v>#VALUE!</v>
      </c>
      <c r="I67" t="e">
        <v>#VALUE!</v>
      </c>
      <c r="J67" t="e">
        <v>#VALUE!</v>
      </c>
      <c r="K67" t="e">
        <v>#VALUE!</v>
      </c>
      <c r="L67" t="e">
        <v>#VALUE!</v>
      </c>
      <c r="M67" t="e">
        <v>#VALUE!</v>
      </c>
      <c r="N67" t="e">
        <v>#VALUE!</v>
      </c>
      <c r="O67" t="e">
        <v>#VALUE!</v>
      </c>
      <c r="P67" t="e">
        <v>#VALUE!</v>
      </c>
      <c r="Q67" t="e">
        <v>#VALUE!</v>
      </c>
      <c r="R67" t="e">
        <v>#VALUE!</v>
      </c>
      <c r="S67" t="e">
        <v>#VALUE!</v>
      </c>
      <c r="T67" t="e">
        <v>#VALUE!</v>
      </c>
      <c r="U67" t="e">
        <v>#VALUE!</v>
      </c>
      <c r="V67" t="e">
        <v>#VALUE!</v>
      </c>
      <c r="W67" t="e">
        <v>#VALUE!</v>
      </c>
      <c r="X67" t="e">
        <v>#VALUE!</v>
      </c>
    </row>
    <row r="68" spans="1:24" x14ac:dyDescent="0.35">
      <c r="A68" t="e">
        <v>#VALUE!</v>
      </c>
      <c r="B68" t="e">
        <v>#VALUE!</v>
      </c>
      <c r="C68" t="e">
        <v>#VALUE!</v>
      </c>
      <c r="D68" t="e">
        <v>#VALUE!</v>
      </c>
      <c r="E68" t="e">
        <v>#VALUE!</v>
      </c>
      <c r="F68" t="e">
        <v>#VALUE!</v>
      </c>
      <c r="G68" t="e">
        <v>#VALUE!</v>
      </c>
      <c r="H68" t="e">
        <v>#VALUE!</v>
      </c>
      <c r="I68" t="e">
        <v>#VALUE!</v>
      </c>
      <c r="J68" t="e">
        <v>#VALUE!</v>
      </c>
      <c r="K68" t="e">
        <v>#VALUE!</v>
      </c>
      <c r="L68" t="e">
        <v>#VALUE!</v>
      </c>
      <c r="M68" t="e">
        <v>#VALUE!</v>
      </c>
      <c r="N68" t="e">
        <v>#VALUE!</v>
      </c>
      <c r="O68" t="e">
        <v>#VALUE!</v>
      </c>
      <c r="P68" t="e">
        <v>#VALUE!</v>
      </c>
      <c r="Q68" t="e">
        <v>#VALUE!</v>
      </c>
      <c r="R68" t="e">
        <v>#VALUE!</v>
      </c>
      <c r="S68" t="e">
        <v>#VALUE!</v>
      </c>
      <c r="T68" t="e">
        <v>#VALUE!</v>
      </c>
      <c r="U68" t="e">
        <v>#VALUE!</v>
      </c>
      <c r="V68" t="e">
        <v>#VALUE!</v>
      </c>
      <c r="W68" t="e">
        <v>#VALUE!</v>
      </c>
      <c r="X68" t="e">
        <v>#VALUE!</v>
      </c>
    </row>
    <row r="69" spans="1:24" x14ac:dyDescent="0.35">
      <c r="A69" t="e">
        <v>#VALUE!</v>
      </c>
      <c r="B69" t="e">
        <v>#VALUE!</v>
      </c>
      <c r="C69" t="e">
        <v>#VALUE!</v>
      </c>
      <c r="D69" t="e">
        <v>#VALUE!</v>
      </c>
      <c r="E69" t="e">
        <v>#VALUE!</v>
      </c>
      <c r="F69" t="e">
        <v>#VALUE!</v>
      </c>
      <c r="G69" t="e">
        <v>#VALUE!</v>
      </c>
      <c r="H69" t="e">
        <v>#VALUE!</v>
      </c>
      <c r="I69" t="e">
        <v>#VALUE!</v>
      </c>
      <c r="J69" t="e">
        <v>#VALUE!</v>
      </c>
      <c r="K69" t="e">
        <v>#VALUE!</v>
      </c>
      <c r="L69" t="e">
        <v>#VALUE!</v>
      </c>
      <c r="M69" t="e">
        <v>#VALUE!</v>
      </c>
      <c r="N69" t="e">
        <v>#VALUE!</v>
      </c>
      <c r="O69" t="e">
        <v>#VALUE!</v>
      </c>
      <c r="P69" t="e">
        <v>#VALUE!</v>
      </c>
      <c r="Q69" t="e">
        <v>#VALUE!</v>
      </c>
      <c r="R69" t="e">
        <v>#VALUE!</v>
      </c>
      <c r="S69" t="e">
        <v>#VALUE!</v>
      </c>
      <c r="T69" t="e">
        <v>#VALUE!</v>
      </c>
      <c r="U69" t="e">
        <v>#VALUE!</v>
      </c>
      <c r="V69" t="e">
        <v>#VALUE!</v>
      </c>
      <c r="W69" t="e">
        <v>#VALUE!</v>
      </c>
      <c r="X69" t="e">
        <v>#VALUE!</v>
      </c>
    </row>
    <row r="70" spans="1:24" x14ac:dyDescent="0.35">
      <c r="A70" t="e">
        <v>#VALUE!</v>
      </c>
      <c r="B70" t="e">
        <v>#VALUE!</v>
      </c>
      <c r="C70" t="e">
        <v>#VALUE!</v>
      </c>
      <c r="D70" t="e">
        <v>#VALUE!</v>
      </c>
      <c r="E70" t="e">
        <v>#VALUE!</v>
      </c>
      <c r="F70" t="e">
        <v>#VALUE!</v>
      </c>
      <c r="G70" t="e">
        <v>#VALUE!</v>
      </c>
      <c r="H70" t="e">
        <v>#VALUE!</v>
      </c>
      <c r="I70" t="e">
        <v>#VALUE!</v>
      </c>
      <c r="J70" t="e">
        <v>#VALUE!</v>
      </c>
      <c r="K70" t="e">
        <v>#VALUE!</v>
      </c>
      <c r="L70" t="e">
        <v>#VALUE!</v>
      </c>
      <c r="M70" t="e">
        <v>#VALUE!</v>
      </c>
      <c r="N70" t="e">
        <v>#VALUE!</v>
      </c>
      <c r="O70" t="e">
        <v>#VALUE!</v>
      </c>
      <c r="P70" t="e">
        <v>#VALUE!</v>
      </c>
      <c r="Q70" t="e">
        <v>#VALUE!</v>
      </c>
      <c r="R70" t="e">
        <v>#VALUE!</v>
      </c>
      <c r="S70" t="e">
        <v>#VALUE!</v>
      </c>
      <c r="T70" t="e">
        <v>#VALUE!</v>
      </c>
      <c r="U70" t="e">
        <v>#VALUE!</v>
      </c>
      <c r="V70" t="e">
        <v>#VALUE!</v>
      </c>
      <c r="W70" t="e">
        <v>#VALUE!</v>
      </c>
      <c r="X70" t="e">
        <v>#VALUE!</v>
      </c>
    </row>
    <row r="71" spans="1:24" x14ac:dyDescent="0.35">
      <c r="A71" t="e">
        <v>#VALUE!</v>
      </c>
      <c r="B71" t="e">
        <v>#VALUE!</v>
      </c>
      <c r="C71" t="e">
        <v>#VALUE!</v>
      </c>
      <c r="D71" t="e">
        <v>#VALUE!</v>
      </c>
      <c r="E71" t="e">
        <v>#VALUE!</v>
      </c>
      <c r="F71" t="e">
        <v>#VALUE!</v>
      </c>
      <c r="G71" t="e">
        <v>#VALUE!</v>
      </c>
      <c r="H71" t="e">
        <v>#VALUE!</v>
      </c>
      <c r="I71" t="e">
        <v>#VALUE!</v>
      </c>
      <c r="J71" t="e">
        <v>#VALUE!</v>
      </c>
      <c r="K71" t="e">
        <v>#VALUE!</v>
      </c>
      <c r="L71" t="e">
        <v>#VALUE!</v>
      </c>
      <c r="M71" t="e">
        <v>#VALUE!</v>
      </c>
      <c r="N71" t="e">
        <v>#VALUE!</v>
      </c>
      <c r="O71" t="e">
        <v>#VALUE!</v>
      </c>
      <c r="P71" t="e">
        <v>#VALUE!</v>
      </c>
      <c r="Q71" t="e">
        <v>#VALUE!</v>
      </c>
      <c r="R71" t="e">
        <v>#VALUE!</v>
      </c>
      <c r="S71" t="e">
        <v>#VALUE!</v>
      </c>
      <c r="T71" t="e">
        <v>#VALUE!</v>
      </c>
      <c r="U71" t="e">
        <v>#VALUE!</v>
      </c>
      <c r="V71" t="e">
        <v>#VALUE!</v>
      </c>
      <c r="W71" t="e">
        <v>#VALUE!</v>
      </c>
      <c r="X71" t="e">
        <v>#VALUE!</v>
      </c>
    </row>
    <row r="72" spans="1:24" x14ac:dyDescent="0.35">
      <c r="A72" t="e">
        <v>#VALUE!</v>
      </c>
      <c r="B72" t="e">
        <v>#VALUE!</v>
      </c>
      <c r="C72" t="e">
        <v>#VALUE!</v>
      </c>
      <c r="D72" t="e">
        <v>#VALUE!</v>
      </c>
      <c r="E72" t="e">
        <v>#VALUE!</v>
      </c>
      <c r="F72" t="e">
        <v>#VALUE!</v>
      </c>
      <c r="G72" t="e">
        <v>#VALUE!</v>
      </c>
      <c r="H72" t="e">
        <v>#VALUE!</v>
      </c>
      <c r="I72" t="e">
        <v>#VALUE!</v>
      </c>
      <c r="J72" t="e">
        <v>#VALUE!</v>
      </c>
      <c r="K72" t="e">
        <v>#VALUE!</v>
      </c>
      <c r="L72" t="e">
        <v>#VALUE!</v>
      </c>
      <c r="M72" t="e">
        <v>#VALUE!</v>
      </c>
      <c r="N72" t="e">
        <v>#VALUE!</v>
      </c>
      <c r="O72" t="e">
        <v>#VALUE!</v>
      </c>
      <c r="P72" t="e">
        <v>#VALUE!</v>
      </c>
      <c r="Q72" t="e">
        <v>#VALUE!</v>
      </c>
      <c r="R72" t="e">
        <v>#VALUE!</v>
      </c>
      <c r="S72" t="e">
        <v>#VALUE!</v>
      </c>
      <c r="T72" t="e">
        <v>#VALUE!</v>
      </c>
      <c r="U72" t="e">
        <v>#VALUE!</v>
      </c>
      <c r="V72" t="e">
        <v>#VALUE!</v>
      </c>
      <c r="W72" t="e">
        <v>#VALUE!</v>
      </c>
      <c r="X72" t="e">
        <v>#VALUE!</v>
      </c>
    </row>
    <row r="73" spans="1:24" x14ac:dyDescent="0.35">
      <c r="A73" t="e">
        <v>#VALUE!</v>
      </c>
      <c r="B73" t="e">
        <v>#VALUE!</v>
      </c>
      <c r="C73" t="e">
        <v>#VALUE!</v>
      </c>
      <c r="D73" t="e">
        <v>#VALUE!</v>
      </c>
      <c r="E73" t="e">
        <v>#VALUE!</v>
      </c>
      <c r="F73" t="e">
        <v>#VALUE!</v>
      </c>
      <c r="G73" t="e">
        <v>#VALUE!</v>
      </c>
      <c r="H73" t="e">
        <v>#VALUE!</v>
      </c>
      <c r="I73" t="e">
        <v>#VALUE!</v>
      </c>
      <c r="J73" t="e">
        <v>#VALUE!</v>
      </c>
      <c r="K73" t="e">
        <v>#VALUE!</v>
      </c>
      <c r="L73" t="e">
        <v>#VALUE!</v>
      </c>
      <c r="M73" t="e">
        <v>#VALUE!</v>
      </c>
      <c r="N73" t="e">
        <v>#VALUE!</v>
      </c>
      <c r="O73" t="e">
        <v>#VALUE!</v>
      </c>
      <c r="P73" t="e">
        <v>#VALUE!</v>
      </c>
      <c r="Q73" t="e">
        <v>#VALUE!</v>
      </c>
      <c r="R73" t="e">
        <v>#VALUE!</v>
      </c>
      <c r="S73" t="e">
        <v>#VALUE!</v>
      </c>
      <c r="T73" t="e">
        <v>#VALUE!</v>
      </c>
      <c r="U73" t="e">
        <v>#VALUE!</v>
      </c>
      <c r="V73" t="e">
        <v>#VALUE!</v>
      </c>
      <c r="W73" t="e">
        <v>#VALUE!</v>
      </c>
      <c r="X73" t="e">
        <v>#VALUE!</v>
      </c>
    </row>
    <row r="74" spans="1:24" x14ac:dyDescent="0.35">
      <c r="A74" t="e">
        <v>#VALUE!</v>
      </c>
      <c r="B74" t="e">
        <v>#VALUE!</v>
      </c>
      <c r="C74" t="e">
        <v>#VALUE!</v>
      </c>
      <c r="D74" t="e">
        <v>#VALUE!</v>
      </c>
      <c r="E74" t="e">
        <v>#VALUE!</v>
      </c>
      <c r="F74" t="e">
        <v>#VALUE!</v>
      </c>
      <c r="G74" t="e">
        <v>#VALUE!</v>
      </c>
      <c r="H74" t="e">
        <v>#VALUE!</v>
      </c>
      <c r="I74" t="e">
        <v>#VALUE!</v>
      </c>
      <c r="J74" t="e">
        <v>#VALUE!</v>
      </c>
      <c r="K74" t="e">
        <v>#VALUE!</v>
      </c>
      <c r="L74" t="e">
        <v>#VALUE!</v>
      </c>
      <c r="M74" t="e">
        <v>#VALUE!</v>
      </c>
      <c r="N74" t="e">
        <v>#VALUE!</v>
      </c>
      <c r="O74" t="e">
        <v>#VALUE!</v>
      </c>
      <c r="P74" t="e">
        <v>#VALUE!</v>
      </c>
      <c r="Q74" t="e">
        <v>#VALUE!</v>
      </c>
      <c r="R74" t="e">
        <v>#VALUE!</v>
      </c>
      <c r="S74" t="e">
        <v>#VALUE!</v>
      </c>
      <c r="T74" t="e">
        <v>#VALUE!</v>
      </c>
      <c r="U74" t="e">
        <v>#VALUE!</v>
      </c>
      <c r="V74" t="e">
        <v>#VALUE!</v>
      </c>
      <c r="W74" t="e">
        <v>#VALUE!</v>
      </c>
      <c r="X74" t="e">
        <v>#VALUE!</v>
      </c>
    </row>
    <row r="75" spans="1:24" x14ac:dyDescent="0.35">
      <c r="A75" t="e">
        <v>#VALUE!</v>
      </c>
      <c r="B75" t="e">
        <v>#VALUE!</v>
      </c>
      <c r="C75" t="e">
        <v>#VALUE!</v>
      </c>
      <c r="D75" t="e">
        <v>#VALUE!</v>
      </c>
      <c r="E75" t="e">
        <v>#VALUE!</v>
      </c>
      <c r="F75" t="e">
        <v>#VALUE!</v>
      </c>
      <c r="G75" t="e">
        <v>#VALUE!</v>
      </c>
      <c r="H75" t="e">
        <v>#VALUE!</v>
      </c>
      <c r="I75" t="e">
        <v>#VALUE!</v>
      </c>
      <c r="J75" t="e">
        <v>#VALUE!</v>
      </c>
      <c r="K75" t="e">
        <v>#VALUE!</v>
      </c>
      <c r="L75" t="e">
        <v>#VALUE!</v>
      </c>
      <c r="M75" t="e">
        <v>#VALUE!</v>
      </c>
      <c r="N75" t="e">
        <v>#VALUE!</v>
      </c>
      <c r="O75" t="e">
        <v>#VALUE!</v>
      </c>
      <c r="P75" t="e">
        <v>#VALUE!</v>
      </c>
      <c r="Q75" t="e">
        <v>#VALUE!</v>
      </c>
      <c r="R75" t="e">
        <v>#VALUE!</v>
      </c>
      <c r="S75" t="e">
        <v>#VALUE!</v>
      </c>
      <c r="T75" t="e">
        <v>#VALUE!</v>
      </c>
      <c r="U75" t="e">
        <v>#VALUE!</v>
      </c>
      <c r="V75" t="e">
        <v>#VALUE!</v>
      </c>
      <c r="W75" t="e">
        <v>#VALUE!</v>
      </c>
      <c r="X75" t="e">
        <v>#VALUE!</v>
      </c>
    </row>
    <row r="76" spans="1:24" x14ac:dyDescent="0.35">
      <c r="A76" t="e">
        <v>#VALUE!</v>
      </c>
      <c r="B76" t="e">
        <v>#VALUE!</v>
      </c>
      <c r="C76" t="e">
        <v>#VALUE!</v>
      </c>
      <c r="D76" t="e">
        <v>#VALUE!</v>
      </c>
      <c r="E76" t="e">
        <v>#VALUE!</v>
      </c>
      <c r="F76" t="e">
        <v>#VALUE!</v>
      </c>
      <c r="G76" t="e">
        <v>#VALUE!</v>
      </c>
      <c r="H76" t="e">
        <v>#VALUE!</v>
      </c>
      <c r="I76" t="e">
        <v>#VALUE!</v>
      </c>
      <c r="J76" t="e">
        <v>#VALUE!</v>
      </c>
      <c r="K76" t="e">
        <v>#VALUE!</v>
      </c>
      <c r="L76" t="e">
        <v>#VALUE!</v>
      </c>
      <c r="M76" t="e">
        <v>#VALUE!</v>
      </c>
      <c r="N76" t="e">
        <v>#VALUE!</v>
      </c>
      <c r="O76" t="e">
        <v>#VALUE!</v>
      </c>
      <c r="P76" t="e">
        <v>#VALUE!</v>
      </c>
      <c r="Q76" t="e">
        <v>#VALUE!</v>
      </c>
      <c r="R76" t="e">
        <v>#VALUE!</v>
      </c>
      <c r="S76" t="e">
        <v>#VALUE!</v>
      </c>
      <c r="T76" t="e">
        <v>#VALUE!</v>
      </c>
      <c r="U76" t="e">
        <v>#VALUE!</v>
      </c>
      <c r="V76" t="e">
        <v>#VALUE!</v>
      </c>
      <c r="W76" t="e">
        <v>#VALUE!</v>
      </c>
      <c r="X76" t="e">
        <v>#VALUE!</v>
      </c>
    </row>
    <row r="77" spans="1:24" x14ac:dyDescent="0.35">
      <c r="A77" t="e">
        <v>#VALUE!</v>
      </c>
      <c r="B77" t="e">
        <v>#VALUE!</v>
      </c>
      <c r="C77" t="e">
        <v>#VALUE!</v>
      </c>
      <c r="D77" t="e">
        <v>#VALUE!</v>
      </c>
      <c r="E77" t="e">
        <v>#VALUE!</v>
      </c>
      <c r="F77" t="e">
        <v>#VALUE!</v>
      </c>
      <c r="G77" t="e">
        <v>#VALUE!</v>
      </c>
      <c r="H77" t="e">
        <v>#VALUE!</v>
      </c>
      <c r="I77" t="e">
        <v>#VALUE!</v>
      </c>
      <c r="J77" t="e">
        <v>#VALUE!</v>
      </c>
      <c r="K77" t="e">
        <v>#VALUE!</v>
      </c>
      <c r="L77" t="e">
        <v>#VALUE!</v>
      </c>
      <c r="M77" t="e">
        <v>#VALUE!</v>
      </c>
      <c r="N77" t="e">
        <v>#VALUE!</v>
      </c>
      <c r="O77" t="e">
        <v>#VALUE!</v>
      </c>
      <c r="P77" t="e">
        <v>#VALUE!</v>
      </c>
      <c r="Q77" t="e">
        <v>#VALUE!</v>
      </c>
      <c r="R77" t="e">
        <v>#VALUE!</v>
      </c>
      <c r="S77" t="e">
        <v>#VALUE!</v>
      </c>
      <c r="T77" t="e">
        <v>#VALUE!</v>
      </c>
      <c r="U77" t="e">
        <v>#VALUE!</v>
      </c>
      <c r="V77" t="e">
        <v>#VALUE!</v>
      </c>
      <c r="W77" t="e">
        <v>#VALUE!</v>
      </c>
      <c r="X77" t="e">
        <v>#VALUE!</v>
      </c>
    </row>
    <row r="78" spans="1:24" x14ac:dyDescent="0.35">
      <c r="A78" t="e">
        <v>#VALUE!</v>
      </c>
      <c r="B78" t="e">
        <v>#VALUE!</v>
      </c>
      <c r="C78" t="e">
        <v>#VALUE!</v>
      </c>
      <c r="D78" t="e">
        <v>#VALUE!</v>
      </c>
      <c r="E78" t="e">
        <v>#VALUE!</v>
      </c>
      <c r="F78" t="e">
        <v>#VALUE!</v>
      </c>
      <c r="G78" t="e">
        <v>#VALUE!</v>
      </c>
      <c r="H78" t="e">
        <v>#VALUE!</v>
      </c>
      <c r="I78" t="e">
        <v>#VALUE!</v>
      </c>
      <c r="J78" t="e">
        <v>#VALUE!</v>
      </c>
      <c r="K78" t="e">
        <v>#VALUE!</v>
      </c>
      <c r="L78" t="e">
        <v>#VALUE!</v>
      </c>
      <c r="M78" t="e">
        <v>#VALUE!</v>
      </c>
      <c r="N78" t="e">
        <v>#VALUE!</v>
      </c>
      <c r="O78" t="e">
        <v>#VALUE!</v>
      </c>
      <c r="P78" t="e">
        <v>#VALUE!</v>
      </c>
      <c r="Q78" t="e">
        <v>#VALUE!</v>
      </c>
      <c r="R78" t="e">
        <v>#VALUE!</v>
      </c>
      <c r="S78" t="e">
        <v>#VALUE!</v>
      </c>
      <c r="T78" t="e">
        <v>#VALUE!</v>
      </c>
      <c r="U78" t="e">
        <v>#VALUE!</v>
      </c>
      <c r="V78" t="e">
        <v>#VALUE!</v>
      </c>
      <c r="W78" t="e">
        <v>#VALUE!</v>
      </c>
      <c r="X78" t="e">
        <v>#VALUE!</v>
      </c>
    </row>
    <row r="79" spans="1:24" x14ac:dyDescent="0.35">
      <c r="A79" t="e">
        <v>#VALUE!</v>
      </c>
      <c r="B79" t="e">
        <v>#VALUE!</v>
      </c>
      <c r="C79" t="e">
        <v>#VALUE!</v>
      </c>
      <c r="D79" t="e">
        <v>#VALUE!</v>
      </c>
      <c r="E79" t="e">
        <v>#VALUE!</v>
      </c>
      <c r="F79" t="e">
        <v>#VALUE!</v>
      </c>
      <c r="G79" t="e">
        <v>#VALUE!</v>
      </c>
      <c r="H79" t="e">
        <v>#VALUE!</v>
      </c>
      <c r="I79" t="e">
        <v>#VALUE!</v>
      </c>
      <c r="J79" t="e">
        <v>#VALUE!</v>
      </c>
      <c r="K79" t="e">
        <v>#VALUE!</v>
      </c>
      <c r="L79" t="e">
        <v>#VALUE!</v>
      </c>
      <c r="M79" t="e">
        <v>#VALUE!</v>
      </c>
      <c r="N79" t="e">
        <v>#VALUE!</v>
      </c>
      <c r="O79" t="e">
        <v>#VALUE!</v>
      </c>
      <c r="P79" t="e">
        <v>#VALUE!</v>
      </c>
      <c r="Q79" t="e">
        <v>#VALUE!</v>
      </c>
      <c r="R79" t="e">
        <v>#VALUE!</v>
      </c>
      <c r="S79" t="e">
        <v>#VALUE!</v>
      </c>
      <c r="T79" t="e">
        <v>#VALUE!</v>
      </c>
      <c r="U79" t="e">
        <v>#VALUE!</v>
      </c>
      <c r="V79" t="e">
        <v>#VALUE!</v>
      </c>
      <c r="W79" t="e">
        <v>#VALUE!</v>
      </c>
      <c r="X79" t="e">
        <v>#VALUE!</v>
      </c>
    </row>
    <row r="80" spans="1:24" x14ac:dyDescent="0.35">
      <c r="A80" t="e">
        <v>#VALUE!</v>
      </c>
      <c r="B80" t="e">
        <v>#VALUE!</v>
      </c>
      <c r="C80" t="e">
        <v>#VALUE!</v>
      </c>
      <c r="D80" t="e">
        <v>#VALUE!</v>
      </c>
      <c r="E80" t="e">
        <v>#VALUE!</v>
      </c>
      <c r="F80" t="e">
        <v>#VALUE!</v>
      </c>
      <c r="G80" t="e">
        <v>#VALUE!</v>
      </c>
      <c r="H80" t="e">
        <v>#VALUE!</v>
      </c>
      <c r="I80" t="e">
        <v>#VALUE!</v>
      </c>
      <c r="J80" t="e">
        <v>#VALUE!</v>
      </c>
      <c r="K80" t="e">
        <v>#VALUE!</v>
      </c>
      <c r="L80" t="e">
        <v>#VALUE!</v>
      </c>
      <c r="M80" t="e">
        <v>#VALUE!</v>
      </c>
      <c r="N80" t="e">
        <v>#VALUE!</v>
      </c>
      <c r="O80" t="e">
        <v>#VALUE!</v>
      </c>
      <c r="P80" t="e">
        <v>#VALUE!</v>
      </c>
      <c r="Q80" t="e">
        <v>#VALUE!</v>
      </c>
      <c r="R80" t="e">
        <v>#VALUE!</v>
      </c>
      <c r="S80" t="e">
        <v>#VALUE!</v>
      </c>
      <c r="T80" t="e">
        <v>#VALUE!</v>
      </c>
      <c r="U80" t="e">
        <v>#VALUE!</v>
      </c>
      <c r="V80" t="e">
        <v>#VALUE!</v>
      </c>
      <c r="W80" t="e">
        <v>#VALUE!</v>
      </c>
      <c r="X80" t="e">
        <v>#VALUE!</v>
      </c>
    </row>
    <row r="81" spans="1:24" x14ac:dyDescent="0.35">
      <c r="A81" t="e">
        <v>#VALUE!</v>
      </c>
      <c r="B81" t="e">
        <v>#VALUE!</v>
      </c>
      <c r="C81" t="e">
        <v>#VALUE!</v>
      </c>
      <c r="D81" t="e">
        <v>#VALUE!</v>
      </c>
      <c r="E81" t="e">
        <v>#VALUE!</v>
      </c>
      <c r="F81" t="e">
        <v>#VALUE!</v>
      </c>
      <c r="G81" t="e">
        <v>#VALUE!</v>
      </c>
      <c r="H81" t="e">
        <v>#VALUE!</v>
      </c>
      <c r="I81" t="e">
        <v>#VALUE!</v>
      </c>
      <c r="J81" t="e">
        <v>#VALUE!</v>
      </c>
      <c r="K81" t="e">
        <v>#VALUE!</v>
      </c>
      <c r="L81" t="e">
        <v>#VALUE!</v>
      </c>
      <c r="M81" t="e">
        <v>#VALUE!</v>
      </c>
      <c r="N81" t="e">
        <v>#VALUE!</v>
      </c>
      <c r="O81" t="e">
        <v>#VALUE!</v>
      </c>
      <c r="P81" t="e">
        <v>#VALUE!</v>
      </c>
      <c r="Q81" t="e">
        <v>#VALUE!</v>
      </c>
      <c r="R81" t="e">
        <v>#VALUE!</v>
      </c>
      <c r="S81" t="e">
        <v>#VALUE!</v>
      </c>
      <c r="T81" t="e">
        <v>#VALUE!</v>
      </c>
      <c r="U81" t="e">
        <v>#VALUE!</v>
      </c>
      <c r="V81" t="e">
        <v>#VALUE!</v>
      </c>
      <c r="W81" t="e">
        <v>#VALUE!</v>
      </c>
      <c r="X81" t="e">
        <v>#VALUE!</v>
      </c>
    </row>
    <row r="82" spans="1:24" x14ac:dyDescent="0.35">
      <c r="A82" t="e">
        <v>#VALUE!</v>
      </c>
      <c r="B82" t="e">
        <v>#VALUE!</v>
      </c>
      <c r="C82" t="e">
        <v>#VALUE!</v>
      </c>
      <c r="D82" t="e">
        <v>#VALUE!</v>
      </c>
      <c r="E82" t="e">
        <v>#VALUE!</v>
      </c>
      <c r="F82" t="e">
        <v>#VALUE!</v>
      </c>
      <c r="G82" t="e">
        <v>#VALUE!</v>
      </c>
      <c r="H82" t="e">
        <v>#VALUE!</v>
      </c>
      <c r="I82" t="e">
        <v>#VALUE!</v>
      </c>
      <c r="J82" t="e">
        <v>#VALUE!</v>
      </c>
      <c r="K82" t="e">
        <v>#VALUE!</v>
      </c>
      <c r="L82" t="e">
        <v>#VALUE!</v>
      </c>
      <c r="M82" t="e">
        <v>#VALUE!</v>
      </c>
      <c r="N82" t="e">
        <v>#VALUE!</v>
      </c>
      <c r="O82" t="e">
        <v>#VALUE!</v>
      </c>
      <c r="P82" t="e">
        <v>#VALUE!</v>
      </c>
      <c r="Q82" t="e">
        <v>#VALUE!</v>
      </c>
      <c r="R82" t="e">
        <v>#VALUE!</v>
      </c>
      <c r="S82" t="e">
        <v>#VALUE!</v>
      </c>
      <c r="T82" t="e">
        <v>#VALUE!</v>
      </c>
      <c r="U82" t="e">
        <v>#VALUE!</v>
      </c>
      <c r="V82" t="e">
        <v>#VALUE!</v>
      </c>
      <c r="W82" t="e">
        <v>#VALUE!</v>
      </c>
      <c r="X82" t="e">
        <v>#VALUE!</v>
      </c>
    </row>
    <row r="83" spans="1:24" x14ac:dyDescent="0.35">
      <c r="A83" t="e">
        <v>#VALUE!</v>
      </c>
      <c r="B83" t="e">
        <v>#VALUE!</v>
      </c>
      <c r="C83" t="e">
        <v>#VALUE!</v>
      </c>
      <c r="D83" t="e">
        <v>#VALUE!</v>
      </c>
      <c r="E83" t="e">
        <v>#VALUE!</v>
      </c>
      <c r="F83" t="e">
        <v>#VALUE!</v>
      </c>
      <c r="G83" t="e">
        <v>#VALUE!</v>
      </c>
      <c r="H83" t="e">
        <v>#VALUE!</v>
      </c>
      <c r="I83" t="e">
        <v>#VALUE!</v>
      </c>
      <c r="J83" t="e">
        <v>#VALUE!</v>
      </c>
      <c r="K83" t="e">
        <v>#VALUE!</v>
      </c>
      <c r="L83" t="e">
        <v>#VALUE!</v>
      </c>
      <c r="M83" t="e">
        <v>#VALUE!</v>
      </c>
      <c r="N83" t="e">
        <v>#VALUE!</v>
      </c>
      <c r="O83" t="e">
        <v>#VALUE!</v>
      </c>
      <c r="P83" t="e">
        <v>#VALUE!</v>
      </c>
      <c r="Q83" t="e">
        <v>#VALUE!</v>
      </c>
      <c r="R83" t="e">
        <v>#VALUE!</v>
      </c>
      <c r="S83" t="e">
        <v>#VALUE!</v>
      </c>
      <c r="T83" t="e">
        <v>#VALUE!</v>
      </c>
      <c r="U83" t="e">
        <v>#VALUE!</v>
      </c>
      <c r="V83" t="e">
        <v>#VALUE!</v>
      </c>
      <c r="W83" t="e">
        <v>#VALUE!</v>
      </c>
      <c r="X83" t="e">
        <v>#VALUE!</v>
      </c>
    </row>
    <row r="84" spans="1:24" x14ac:dyDescent="0.35">
      <c r="A84" t="e">
        <v>#VALUE!</v>
      </c>
      <c r="B84" t="e">
        <v>#VALUE!</v>
      </c>
      <c r="C84" t="e">
        <v>#VALUE!</v>
      </c>
      <c r="D84" t="e">
        <v>#VALUE!</v>
      </c>
      <c r="E84" t="e">
        <v>#VALUE!</v>
      </c>
      <c r="F84" t="e">
        <v>#VALUE!</v>
      </c>
      <c r="G84" t="e">
        <v>#VALUE!</v>
      </c>
      <c r="H84" t="e">
        <v>#VALUE!</v>
      </c>
      <c r="I84" t="e">
        <v>#VALUE!</v>
      </c>
      <c r="J84" t="e">
        <v>#VALUE!</v>
      </c>
      <c r="K84" t="e">
        <v>#VALUE!</v>
      </c>
      <c r="L84" t="e">
        <v>#VALUE!</v>
      </c>
      <c r="M84" t="e">
        <v>#VALUE!</v>
      </c>
      <c r="N84" t="e">
        <v>#VALUE!</v>
      </c>
      <c r="O84" t="e">
        <v>#VALUE!</v>
      </c>
      <c r="P84" t="e">
        <v>#VALUE!</v>
      </c>
      <c r="Q84" t="e">
        <v>#VALUE!</v>
      </c>
      <c r="R84" t="e">
        <v>#VALUE!</v>
      </c>
      <c r="S84" t="e">
        <v>#VALUE!</v>
      </c>
      <c r="T84" t="e">
        <v>#VALUE!</v>
      </c>
      <c r="U84" t="e">
        <v>#VALUE!</v>
      </c>
      <c r="V84" t="e">
        <v>#VALUE!</v>
      </c>
      <c r="W84" t="e">
        <v>#VALUE!</v>
      </c>
      <c r="X84" t="e">
        <v>#VALUE!</v>
      </c>
    </row>
    <row r="85" spans="1:24" x14ac:dyDescent="0.35">
      <c r="A85" t="e">
        <v>#VALUE!</v>
      </c>
      <c r="B85" t="e">
        <v>#VALUE!</v>
      </c>
      <c r="C85" t="e">
        <v>#VALUE!</v>
      </c>
      <c r="D85" t="e">
        <v>#VALUE!</v>
      </c>
      <c r="E85" t="e">
        <v>#VALUE!</v>
      </c>
      <c r="F85" t="e">
        <v>#VALUE!</v>
      </c>
      <c r="G85" t="e">
        <v>#VALUE!</v>
      </c>
      <c r="H85" t="e">
        <v>#VALUE!</v>
      </c>
      <c r="I85" t="e">
        <v>#VALUE!</v>
      </c>
      <c r="J85" t="e">
        <v>#VALUE!</v>
      </c>
      <c r="K85" t="e">
        <v>#VALUE!</v>
      </c>
      <c r="L85" t="e">
        <v>#VALUE!</v>
      </c>
      <c r="M85" t="e">
        <v>#VALUE!</v>
      </c>
      <c r="N85" t="e">
        <v>#VALUE!</v>
      </c>
      <c r="O85" t="e">
        <v>#VALUE!</v>
      </c>
      <c r="P85" t="e">
        <v>#VALUE!</v>
      </c>
      <c r="Q85" t="e">
        <v>#VALUE!</v>
      </c>
      <c r="R85" t="e">
        <v>#VALUE!</v>
      </c>
      <c r="S85" t="e">
        <v>#VALUE!</v>
      </c>
      <c r="T85" t="e">
        <v>#VALUE!</v>
      </c>
      <c r="U85" t="e">
        <v>#VALUE!</v>
      </c>
      <c r="V85" t="e">
        <v>#VALUE!</v>
      </c>
      <c r="W85" t="e">
        <v>#VALUE!</v>
      </c>
      <c r="X85" t="e">
        <v>#VALUE!</v>
      </c>
    </row>
    <row r="86" spans="1:24" x14ac:dyDescent="0.35">
      <c r="A86" t="e">
        <v>#VALUE!</v>
      </c>
      <c r="B86" t="e">
        <v>#VALUE!</v>
      </c>
      <c r="C86" t="e">
        <v>#VALUE!</v>
      </c>
      <c r="D86" t="e">
        <v>#VALUE!</v>
      </c>
      <c r="E86" t="e">
        <v>#VALUE!</v>
      </c>
      <c r="F86" t="e">
        <v>#VALUE!</v>
      </c>
      <c r="G86" t="e">
        <v>#VALUE!</v>
      </c>
      <c r="H86" t="e">
        <v>#VALUE!</v>
      </c>
      <c r="I86" t="e">
        <v>#VALUE!</v>
      </c>
      <c r="J86" t="e">
        <v>#VALUE!</v>
      </c>
      <c r="K86" t="e">
        <v>#VALUE!</v>
      </c>
      <c r="L86" t="e">
        <v>#VALUE!</v>
      </c>
      <c r="M86" t="e">
        <v>#VALUE!</v>
      </c>
      <c r="N86" t="e">
        <v>#VALUE!</v>
      </c>
      <c r="O86" t="e">
        <v>#VALUE!</v>
      </c>
      <c r="P86" t="e">
        <v>#VALUE!</v>
      </c>
      <c r="Q86" t="e">
        <v>#VALUE!</v>
      </c>
      <c r="R86" t="e">
        <v>#VALUE!</v>
      </c>
      <c r="S86" t="e">
        <v>#VALUE!</v>
      </c>
      <c r="T86" t="e">
        <v>#VALUE!</v>
      </c>
      <c r="U86" t="e">
        <v>#VALUE!</v>
      </c>
      <c r="V86" t="e">
        <v>#VALUE!</v>
      </c>
      <c r="W86" t="e">
        <v>#VALUE!</v>
      </c>
      <c r="X86" t="e">
        <v>#VALUE!</v>
      </c>
    </row>
    <row r="87" spans="1:24" x14ac:dyDescent="0.35">
      <c r="A87" t="e">
        <v>#VALUE!</v>
      </c>
      <c r="B87" t="e">
        <v>#VALUE!</v>
      </c>
      <c r="C87" t="e">
        <v>#VALUE!</v>
      </c>
      <c r="D87" t="e">
        <v>#VALUE!</v>
      </c>
      <c r="E87" t="e">
        <v>#VALUE!</v>
      </c>
      <c r="F87" t="e">
        <v>#VALUE!</v>
      </c>
      <c r="G87" t="e">
        <v>#VALUE!</v>
      </c>
      <c r="H87" t="e">
        <v>#VALUE!</v>
      </c>
      <c r="I87" t="e">
        <v>#VALUE!</v>
      </c>
      <c r="J87" t="e">
        <v>#VALUE!</v>
      </c>
      <c r="K87" t="e">
        <v>#VALUE!</v>
      </c>
      <c r="L87" t="e">
        <v>#VALUE!</v>
      </c>
      <c r="M87" t="e">
        <v>#VALUE!</v>
      </c>
      <c r="N87" t="e">
        <v>#VALUE!</v>
      </c>
      <c r="O87" t="e">
        <v>#VALUE!</v>
      </c>
      <c r="P87" t="e">
        <v>#VALUE!</v>
      </c>
      <c r="Q87" t="e">
        <v>#VALUE!</v>
      </c>
      <c r="R87" t="e">
        <v>#VALUE!</v>
      </c>
      <c r="S87" t="e">
        <v>#VALUE!</v>
      </c>
      <c r="T87" t="e">
        <v>#VALUE!</v>
      </c>
      <c r="U87" t="e">
        <v>#VALUE!</v>
      </c>
      <c r="V87" t="e">
        <v>#VALUE!</v>
      </c>
      <c r="W87" t="e">
        <v>#VALUE!</v>
      </c>
      <c r="X87" t="e">
        <v>#VALUE!</v>
      </c>
    </row>
    <row r="88" spans="1:24" x14ac:dyDescent="0.35">
      <c r="A88" t="e">
        <v>#VALUE!</v>
      </c>
      <c r="B88" t="e">
        <v>#VALUE!</v>
      </c>
      <c r="C88" t="e">
        <v>#VALUE!</v>
      </c>
      <c r="D88" t="e">
        <v>#VALUE!</v>
      </c>
      <c r="E88" t="e">
        <v>#VALUE!</v>
      </c>
      <c r="F88" t="e">
        <v>#VALUE!</v>
      </c>
      <c r="G88" t="e">
        <v>#VALUE!</v>
      </c>
      <c r="H88" t="e">
        <v>#VALUE!</v>
      </c>
      <c r="I88" t="e">
        <v>#VALUE!</v>
      </c>
      <c r="J88" t="e">
        <v>#VALUE!</v>
      </c>
      <c r="K88" t="e">
        <v>#VALUE!</v>
      </c>
      <c r="L88" t="e">
        <v>#VALUE!</v>
      </c>
      <c r="M88" t="e">
        <v>#VALUE!</v>
      </c>
      <c r="N88" t="e">
        <v>#VALUE!</v>
      </c>
      <c r="O88" t="e">
        <v>#VALUE!</v>
      </c>
      <c r="P88" t="e">
        <v>#VALUE!</v>
      </c>
      <c r="Q88" t="e">
        <v>#VALUE!</v>
      </c>
      <c r="R88" t="e">
        <v>#VALUE!</v>
      </c>
      <c r="S88" t="e">
        <v>#VALUE!</v>
      </c>
      <c r="T88" t="e">
        <v>#VALUE!</v>
      </c>
      <c r="U88" t="e">
        <v>#VALUE!</v>
      </c>
      <c r="V88" t="e">
        <v>#VALUE!</v>
      </c>
      <c r="W88" t="e">
        <v>#VALUE!</v>
      </c>
      <c r="X88" t="e">
        <v>#VALUE!</v>
      </c>
    </row>
    <row r="89" spans="1:24" x14ac:dyDescent="0.35">
      <c r="A89" t="e">
        <v>#VALUE!</v>
      </c>
      <c r="B89" t="e">
        <v>#VALUE!</v>
      </c>
      <c r="C89" t="e">
        <v>#VALUE!</v>
      </c>
      <c r="D89" t="e">
        <v>#VALUE!</v>
      </c>
      <c r="E89" t="e">
        <v>#VALUE!</v>
      </c>
      <c r="F89" t="e">
        <v>#VALUE!</v>
      </c>
      <c r="G89" t="e">
        <v>#VALUE!</v>
      </c>
      <c r="H89" t="e">
        <v>#VALUE!</v>
      </c>
      <c r="I89" t="e">
        <v>#VALUE!</v>
      </c>
      <c r="J89" t="e">
        <v>#VALUE!</v>
      </c>
      <c r="K89" t="e">
        <v>#VALUE!</v>
      </c>
      <c r="L89" t="e">
        <v>#VALUE!</v>
      </c>
      <c r="M89" t="e">
        <v>#VALUE!</v>
      </c>
      <c r="N89" t="e">
        <v>#VALUE!</v>
      </c>
      <c r="O89" t="e">
        <v>#VALUE!</v>
      </c>
      <c r="P89" t="e">
        <v>#VALUE!</v>
      </c>
      <c r="Q89" t="e">
        <v>#VALUE!</v>
      </c>
      <c r="R89" t="e">
        <v>#VALUE!</v>
      </c>
      <c r="S89" t="e">
        <v>#VALUE!</v>
      </c>
      <c r="T89" t="e">
        <v>#VALUE!</v>
      </c>
      <c r="U89" t="e">
        <v>#VALUE!</v>
      </c>
      <c r="V89" t="e">
        <v>#VALUE!</v>
      </c>
      <c r="W89" t="e">
        <v>#VALUE!</v>
      </c>
      <c r="X89" t="e">
        <v>#VALUE!</v>
      </c>
    </row>
    <row r="90" spans="1:24" x14ac:dyDescent="0.35">
      <c r="A90" t="e">
        <v>#VALUE!</v>
      </c>
      <c r="B90" t="e">
        <v>#VALUE!</v>
      </c>
      <c r="C90" t="e">
        <v>#VALUE!</v>
      </c>
      <c r="D90" t="e">
        <v>#VALUE!</v>
      </c>
      <c r="E90" t="e">
        <v>#VALUE!</v>
      </c>
      <c r="F90" t="e">
        <v>#VALUE!</v>
      </c>
      <c r="G90" t="e">
        <v>#VALUE!</v>
      </c>
      <c r="H90" t="e">
        <v>#VALUE!</v>
      </c>
      <c r="I90" t="e">
        <v>#VALUE!</v>
      </c>
      <c r="J90" t="e">
        <v>#VALUE!</v>
      </c>
      <c r="K90" t="e">
        <v>#VALUE!</v>
      </c>
      <c r="L90" t="e">
        <v>#VALUE!</v>
      </c>
      <c r="M90" t="e">
        <v>#VALUE!</v>
      </c>
      <c r="N90" t="e">
        <v>#VALUE!</v>
      </c>
      <c r="O90" t="e">
        <v>#VALUE!</v>
      </c>
      <c r="P90" t="e">
        <v>#VALUE!</v>
      </c>
      <c r="Q90" t="e">
        <v>#VALUE!</v>
      </c>
      <c r="R90" t="e">
        <v>#VALUE!</v>
      </c>
      <c r="S90" t="e">
        <v>#VALUE!</v>
      </c>
      <c r="T90" t="e">
        <v>#VALUE!</v>
      </c>
      <c r="U90" t="e">
        <v>#VALUE!</v>
      </c>
      <c r="V90" t="e">
        <v>#VALUE!</v>
      </c>
      <c r="W90" t="e">
        <v>#VALUE!</v>
      </c>
      <c r="X90" t="e">
        <v>#VALUE!</v>
      </c>
    </row>
    <row r="91" spans="1:24" x14ac:dyDescent="0.35">
      <c r="A91" t="e">
        <v>#VALUE!</v>
      </c>
      <c r="B91" t="e">
        <v>#VALUE!</v>
      </c>
      <c r="C91" t="e">
        <v>#VALUE!</v>
      </c>
      <c r="D91" t="e">
        <v>#VALUE!</v>
      </c>
      <c r="E91" t="e">
        <v>#VALUE!</v>
      </c>
      <c r="F91" t="e">
        <v>#VALUE!</v>
      </c>
      <c r="G91" t="e">
        <v>#VALUE!</v>
      </c>
      <c r="H91" t="e">
        <v>#VALUE!</v>
      </c>
      <c r="I91" t="e">
        <v>#VALUE!</v>
      </c>
      <c r="J91" t="e">
        <v>#VALUE!</v>
      </c>
      <c r="K91" t="e">
        <v>#VALUE!</v>
      </c>
      <c r="L91" t="e">
        <v>#VALUE!</v>
      </c>
      <c r="M91" t="e">
        <v>#VALUE!</v>
      </c>
      <c r="N91" t="e">
        <v>#VALUE!</v>
      </c>
      <c r="O91" t="e">
        <v>#VALUE!</v>
      </c>
      <c r="P91" t="e">
        <v>#VALUE!</v>
      </c>
      <c r="Q91" t="e">
        <v>#VALUE!</v>
      </c>
      <c r="R91" t="e">
        <v>#VALUE!</v>
      </c>
      <c r="S91" t="e">
        <v>#VALUE!</v>
      </c>
      <c r="T91" t="e">
        <v>#VALUE!</v>
      </c>
      <c r="U91" t="e">
        <v>#VALUE!</v>
      </c>
      <c r="V91" t="e">
        <v>#VALUE!</v>
      </c>
      <c r="W91" t="e">
        <v>#VALUE!</v>
      </c>
      <c r="X91" t="e">
        <v>#VALUE!</v>
      </c>
    </row>
    <row r="92" spans="1:24" x14ac:dyDescent="0.35">
      <c r="A92" t="e">
        <v>#VALUE!</v>
      </c>
      <c r="B92" t="e">
        <v>#VALUE!</v>
      </c>
      <c r="C92" t="e">
        <v>#VALUE!</v>
      </c>
      <c r="D92" t="e">
        <v>#VALUE!</v>
      </c>
      <c r="E92" t="e">
        <v>#VALUE!</v>
      </c>
      <c r="F92" t="e">
        <v>#VALUE!</v>
      </c>
      <c r="G92" t="e">
        <v>#VALUE!</v>
      </c>
      <c r="H92" t="e">
        <v>#VALUE!</v>
      </c>
      <c r="I92" t="e">
        <v>#VALUE!</v>
      </c>
      <c r="J92" t="e">
        <v>#VALUE!</v>
      </c>
      <c r="K92" t="e">
        <v>#VALUE!</v>
      </c>
      <c r="L92" t="e">
        <v>#VALUE!</v>
      </c>
      <c r="M92" t="e">
        <v>#VALUE!</v>
      </c>
      <c r="N92" t="e">
        <v>#VALUE!</v>
      </c>
      <c r="O92" t="e">
        <v>#VALUE!</v>
      </c>
      <c r="P92" t="e">
        <v>#VALUE!</v>
      </c>
      <c r="Q92" t="e">
        <v>#VALUE!</v>
      </c>
      <c r="R92" t="e">
        <v>#VALUE!</v>
      </c>
      <c r="S92" t="e">
        <v>#VALUE!</v>
      </c>
      <c r="T92" t="e">
        <v>#VALUE!</v>
      </c>
      <c r="U92" t="e">
        <v>#VALUE!</v>
      </c>
      <c r="V92" t="e">
        <v>#VALUE!</v>
      </c>
      <c r="W92" t="e">
        <v>#VALUE!</v>
      </c>
      <c r="X92" t="e">
        <v>#VALUE!</v>
      </c>
    </row>
    <row r="93" spans="1:24" x14ac:dyDescent="0.35">
      <c r="A93" t="e">
        <v>#VALUE!</v>
      </c>
      <c r="B93" t="e">
        <v>#VALUE!</v>
      </c>
      <c r="C93" t="e">
        <v>#VALUE!</v>
      </c>
      <c r="D93" t="e">
        <v>#VALUE!</v>
      </c>
      <c r="E93" t="e">
        <v>#VALUE!</v>
      </c>
      <c r="F93" t="e">
        <v>#VALUE!</v>
      </c>
      <c r="G93" t="e">
        <v>#VALUE!</v>
      </c>
      <c r="H93" t="e">
        <v>#VALUE!</v>
      </c>
      <c r="I93" t="e">
        <v>#VALUE!</v>
      </c>
      <c r="J93" t="e">
        <v>#VALUE!</v>
      </c>
      <c r="K93" t="e">
        <v>#VALUE!</v>
      </c>
      <c r="L93" t="e">
        <v>#VALUE!</v>
      </c>
      <c r="M93" t="e">
        <v>#VALUE!</v>
      </c>
      <c r="N93" t="e">
        <v>#VALUE!</v>
      </c>
      <c r="O93" t="e">
        <v>#VALUE!</v>
      </c>
      <c r="P93" t="e">
        <v>#VALUE!</v>
      </c>
      <c r="Q93" t="e">
        <v>#VALUE!</v>
      </c>
      <c r="R93" t="e">
        <v>#VALUE!</v>
      </c>
      <c r="S93" t="e">
        <v>#VALUE!</v>
      </c>
      <c r="T93" t="e">
        <v>#VALUE!</v>
      </c>
      <c r="U93" t="e">
        <v>#VALUE!</v>
      </c>
      <c r="V93" t="e">
        <v>#VALUE!</v>
      </c>
      <c r="W93" t="e">
        <v>#VALUE!</v>
      </c>
      <c r="X93" t="e">
        <v>#VALUE!</v>
      </c>
    </row>
    <row r="94" spans="1:24" x14ac:dyDescent="0.35">
      <c r="A94" t="e">
        <v>#VALUE!</v>
      </c>
      <c r="B94" t="e">
        <v>#VALUE!</v>
      </c>
      <c r="C94" t="e">
        <v>#VALUE!</v>
      </c>
      <c r="D94" t="e">
        <v>#VALUE!</v>
      </c>
      <c r="E94" t="e">
        <v>#VALUE!</v>
      </c>
      <c r="F94" t="e">
        <v>#VALUE!</v>
      </c>
      <c r="G94" t="e">
        <v>#VALUE!</v>
      </c>
      <c r="H94" t="e">
        <v>#VALUE!</v>
      </c>
      <c r="I94" t="e">
        <v>#VALUE!</v>
      </c>
      <c r="J94" t="e">
        <v>#VALUE!</v>
      </c>
      <c r="K94" t="e">
        <v>#VALUE!</v>
      </c>
      <c r="L94" t="e">
        <v>#VALUE!</v>
      </c>
      <c r="M94" t="e">
        <v>#VALUE!</v>
      </c>
      <c r="N94" t="e">
        <v>#VALUE!</v>
      </c>
      <c r="O94" t="e">
        <v>#VALUE!</v>
      </c>
      <c r="P94" t="e">
        <v>#VALUE!</v>
      </c>
      <c r="Q94" t="e">
        <v>#VALUE!</v>
      </c>
      <c r="R94" t="e">
        <v>#VALUE!</v>
      </c>
      <c r="S94" t="e">
        <v>#VALUE!</v>
      </c>
      <c r="T94" t="e">
        <v>#VALUE!</v>
      </c>
      <c r="U94" t="e">
        <v>#VALUE!</v>
      </c>
      <c r="V94" t="e">
        <v>#VALUE!</v>
      </c>
      <c r="W94" t="e">
        <v>#VALUE!</v>
      </c>
      <c r="X94" t="e">
        <v>#VALUE!</v>
      </c>
    </row>
    <row r="95" spans="1:24" x14ac:dyDescent="0.35">
      <c r="A95" t="e">
        <v>#VALUE!</v>
      </c>
      <c r="B95" t="e">
        <v>#VALUE!</v>
      </c>
      <c r="C95" t="e">
        <v>#VALUE!</v>
      </c>
      <c r="D95" t="e">
        <v>#VALUE!</v>
      </c>
      <c r="E95" t="e">
        <v>#VALUE!</v>
      </c>
      <c r="F95" t="e">
        <v>#VALUE!</v>
      </c>
      <c r="G95" t="e">
        <v>#VALUE!</v>
      </c>
      <c r="H95" t="e">
        <v>#VALUE!</v>
      </c>
      <c r="I95" t="e">
        <v>#VALUE!</v>
      </c>
      <c r="J95" t="e">
        <v>#VALUE!</v>
      </c>
      <c r="K95" t="e">
        <v>#VALUE!</v>
      </c>
      <c r="L95" t="e">
        <v>#VALUE!</v>
      </c>
      <c r="M95" t="e">
        <v>#VALUE!</v>
      </c>
      <c r="N95" t="e">
        <v>#VALUE!</v>
      </c>
      <c r="O95" t="e">
        <v>#VALUE!</v>
      </c>
      <c r="P95" t="e">
        <v>#VALUE!</v>
      </c>
      <c r="Q95" t="e">
        <v>#VALUE!</v>
      </c>
      <c r="R95" t="e">
        <v>#VALUE!</v>
      </c>
      <c r="S95" t="e">
        <v>#VALUE!</v>
      </c>
      <c r="T95" t="e">
        <v>#VALUE!</v>
      </c>
      <c r="U95" t="e">
        <v>#VALUE!</v>
      </c>
      <c r="V95" t="e">
        <v>#VALUE!</v>
      </c>
      <c r="W95" t="e">
        <v>#VALUE!</v>
      </c>
      <c r="X95" t="e">
        <v>#VALUE!</v>
      </c>
    </row>
    <row r="96" spans="1:24" x14ac:dyDescent="0.35">
      <c r="A96" t="e">
        <v>#VALUE!</v>
      </c>
      <c r="B96" t="e">
        <v>#VALUE!</v>
      </c>
      <c r="C96" t="e">
        <v>#VALUE!</v>
      </c>
      <c r="D96" t="e">
        <v>#VALUE!</v>
      </c>
      <c r="E96" t="e">
        <v>#VALUE!</v>
      </c>
      <c r="F96" t="e">
        <v>#VALUE!</v>
      </c>
      <c r="G96" t="e">
        <v>#VALUE!</v>
      </c>
      <c r="H96" t="e">
        <v>#VALUE!</v>
      </c>
      <c r="I96" t="e">
        <v>#VALUE!</v>
      </c>
      <c r="J96" t="e">
        <v>#VALUE!</v>
      </c>
      <c r="K96" t="e">
        <v>#VALUE!</v>
      </c>
      <c r="L96" t="e">
        <v>#VALUE!</v>
      </c>
      <c r="M96" t="e">
        <v>#VALUE!</v>
      </c>
      <c r="N96" t="e">
        <v>#VALUE!</v>
      </c>
      <c r="O96" t="e">
        <v>#VALUE!</v>
      </c>
      <c r="P96" t="e">
        <v>#VALUE!</v>
      </c>
      <c r="Q96" t="e">
        <v>#VALUE!</v>
      </c>
      <c r="R96" t="e">
        <v>#VALUE!</v>
      </c>
      <c r="S96" t="e">
        <v>#VALUE!</v>
      </c>
      <c r="T96" t="e">
        <v>#VALUE!</v>
      </c>
      <c r="U96" t="e">
        <v>#VALUE!</v>
      </c>
      <c r="V96" t="e">
        <v>#VALUE!</v>
      </c>
      <c r="W96" t="e">
        <v>#VALUE!</v>
      </c>
      <c r="X96" t="e">
        <v>#VALUE!</v>
      </c>
    </row>
    <row r="97" spans="1:24" x14ac:dyDescent="0.35">
      <c r="A97" t="e">
        <v>#VALUE!</v>
      </c>
      <c r="B97" t="e">
        <v>#VALUE!</v>
      </c>
      <c r="C97" t="e">
        <v>#VALUE!</v>
      </c>
      <c r="D97" t="e">
        <v>#VALUE!</v>
      </c>
      <c r="E97" t="e">
        <v>#VALUE!</v>
      </c>
      <c r="F97" t="e">
        <v>#VALUE!</v>
      </c>
      <c r="G97" t="e">
        <v>#VALUE!</v>
      </c>
      <c r="H97" t="e">
        <v>#VALUE!</v>
      </c>
      <c r="I97" t="e">
        <v>#VALUE!</v>
      </c>
      <c r="J97" t="e">
        <v>#VALUE!</v>
      </c>
      <c r="K97" t="e">
        <v>#VALUE!</v>
      </c>
      <c r="L97" t="e">
        <v>#VALUE!</v>
      </c>
      <c r="M97" t="e">
        <v>#VALUE!</v>
      </c>
      <c r="N97" t="e">
        <v>#VALUE!</v>
      </c>
      <c r="O97" t="e">
        <v>#VALUE!</v>
      </c>
      <c r="P97" t="e">
        <v>#VALUE!</v>
      </c>
      <c r="Q97" t="e">
        <v>#VALUE!</v>
      </c>
      <c r="R97" t="e">
        <v>#VALUE!</v>
      </c>
      <c r="S97" t="e">
        <v>#VALUE!</v>
      </c>
      <c r="T97" t="e">
        <v>#VALUE!</v>
      </c>
      <c r="U97" t="e">
        <v>#VALUE!</v>
      </c>
      <c r="V97" t="e">
        <v>#VALUE!</v>
      </c>
      <c r="W97" t="e">
        <v>#VALUE!</v>
      </c>
      <c r="X97" t="e">
        <v>#VALUE!</v>
      </c>
    </row>
    <row r="98" spans="1:24" x14ac:dyDescent="0.35">
      <c r="A98" t="e">
        <v>#VALUE!</v>
      </c>
      <c r="B98" t="e">
        <v>#VALUE!</v>
      </c>
      <c r="C98" t="e">
        <v>#VALUE!</v>
      </c>
      <c r="D98" t="e">
        <v>#VALUE!</v>
      </c>
      <c r="E98" t="e">
        <v>#VALUE!</v>
      </c>
      <c r="F98" t="e">
        <v>#VALUE!</v>
      </c>
      <c r="G98" t="e">
        <v>#VALUE!</v>
      </c>
      <c r="H98" t="e">
        <v>#VALUE!</v>
      </c>
      <c r="I98" t="e">
        <v>#VALUE!</v>
      </c>
      <c r="J98" t="e">
        <v>#VALUE!</v>
      </c>
      <c r="K98" t="e">
        <v>#VALUE!</v>
      </c>
      <c r="L98" t="e">
        <v>#VALUE!</v>
      </c>
      <c r="M98" t="e">
        <v>#VALUE!</v>
      </c>
      <c r="N98" t="e">
        <v>#VALUE!</v>
      </c>
      <c r="O98" t="e">
        <v>#VALUE!</v>
      </c>
      <c r="P98" t="e">
        <v>#VALUE!</v>
      </c>
      <c r="Q98" t="e">
        <v>#VALUE!</v>
      </c>
      <c r="R98" t="e">
        <v>#VALUE!</v>
      </c>
      <c r="S98" t="e">
        <v>#VALUE!</v>
      </c>
      <c r="T98" t="e">
        <v>#VALUE!</v>
      </c>
      <c r="U98" t="e">
        <v>#VALUE!</v>
      </c>
      <c r="V98" t="e">
        <v>#VALUE!</v>
      </c>
      <c r="W98" t="e">
        <v>#VALUE!</v>
      </c>
      <c r="X98" t="e">
        <v>#VALUE!</v>
      </c>
    </row>
    <row r="99" spans="1:24" x14ac:dyDescent="0.35">
      <c r="A99" t="e">
        <v>#VALUE!</v>
      </c>
      <c r="B99" t="e">
        <v>#VALUE!</v>
      </c>
      <c r="C99" t="e">
        <v>#VALUE!</v>
      </c>
      <c r="D99" t="e">
        <v>#VALUE!</v>
      </c>
      <c r="E99" t="e">
        <v>#VALUE!</v>
      </c>
      <c r="F99" t="e">
        <v>#VALUE!</v>
      </c>
      <c r="G99" t="e">
        <v>#VALUE!</v>
      </c>
      <c r="H99" t="e">
        <v>#VALUE!</v>
      </c>
      <c r="I99" t="e">
        <v>#VALUE!</v>
      </c>
      <c r="J99" t="e">
        <v>#VALUE!</v>
      </c>
      <c r="K99" t="e">
        <v>#VALUE!</v>
      </c>
      <c r="L99" t="e">
        <v>#VALUE!</v>
      </c>
      <c r="M99" t="e">
        <v>#VALUE!</v>
      </c>
      <c r="N99" t="e">
        <v>#VALUE!</v>
      </c>
      <c r="O99" t="e">
        <v>#VALUE!</v>
      </c>
      <c r="P99" t="e">
        <v>#VALUE!</v>
      </c>
      <c r="Q99" t="e">
        <v>#VALUE!</v>
      </c>
      <c r="R99" t="e">
        <v>#VALUE!</v>
      </c>
      <c r="S99" t="e">
        <v>#VALUE!</v>
      </c>
      <c r="T99" t="e">
        <v>#VALUE!</v>
      </c>
      <c r="U99" t="e">
        <v>#VALUE!</v>
      </c>
      <c r="V99" t="e">
        <v>#VALUE!</v>
      </c>
      <c r="W99" t="e">
        <v>#VALUE!</v>
      </c>
      <c r="X99" t="e">
        <v>#VALUE!</v>
      </c>
    </row>
    <row r="100" spans="1:24" x14ac:dyDescent="0.35">
      <c r="A100" t="e">
        <v>#VALUE!</v>
      </c>
      <c r="B100" t="e">
        <v>#VALUE!</v>
      </c>
      <c r="C100" t="e">
        <v>#VALUE!</v>
      </c>
      <c r="D100" t="e">
        <v>#VALUE!</v>
      </c>
      <c r="E100" t="e">
        <v>#VALUE!</v>
      </c>
      <c r="F100" t="e">
        <v>#VALUE!</v>
      </c>
      <c r="G100" t="e">
        <v>#VALUE!</v>
      </c>
      <c r="H100" t="e">
        <v>#VALUE!</v>
      </c>
      <c r="I100" t="e">
        <v>#VALUE!</v>
      </c>
      <c r="J100" t="e">
        <v>#VALUE!</v>
      </c>
      <c r="K100" t="e">
        <v>#VALUE!</v>
      </c>
      <c r="L100" t="e">
        <v>#VALUE!</v>
      </c>
      <c r="M100" t="e">
        <v>#VALUE!</v>
      </c>
      <c r="N100" t="e">
        <v>#VALUE!</v>
      </c>
      <c r="O100" t="e">
        <v>#VALUE!</v>
      </c>
      <c r="P100" t="e">
        <v>#VALUE!</v>
      </c>
      <c r="Q100" t="e">
        <v>#VALUE!</v>
      </c>
      <c r="R100" t="e">
        <v>#VALUE!</v>
      </c>
      <c r="S100" t="e">
        <v>#VALUE!</v>
      </c>
      <c r="T100" t="e">
        <v>#VALUE!</v>
      </c>
      <c r="U100" t="e">
        <v>#VALUE!</v>
      </c>
      <c r="V100" t="e">
        <v>#VALUE!</v>
      </c>
      <c r="W100" t="e">
        <v>#VALUE!</v>
      </c>
      <c r="X100" t="e">
        <v>#VALUE!</v>
      </c>
    </row>
    <row r="101" spans="1:24" x14ac:dyDescent="0.35">
      <c r="A101" t="e">
        <v>#VALUE!</v>
      </c>
      <c r="B101" t="e">
        <v>#VALUE!</v>
      </c>
      <c r="C101" t="e">
        <v>#VALUE!</v>
      </c>
      <c r="D101" t="e">
        <v>#VALUE!</v>
      </c>
      <c r="E101" t="e">
        <v>#VALUE!</v>
      </c>
      <c r="F101" t="e">
        <v>#VALUE!</v>
      </c>
      <c r="G101" t="e">
        <v>#VALUE!</v>
      </c>
      <c r="H101" t="e">
        <v>#VALUE!</v>
      </c>
      <c r="I101" t="e">
        <v>#VALUE!</v>
      </c>
      <c r="J101" t="e">
        <v>#VALUE!</v>
      </c>
      <c r="K101" t="e">
        <v>#VALUE!</v>
      </c>
      <c r="L101" t="e">
        <v>#VALUE!</v>
      </c>
      <c r="M101" t="e">
        <v>#VALUE!</v>
      </c>
      <c r="N101" t="e">
        <v>#VALUE!</v>
      </c>
      <c r="O101" t="e">
        <v>#VALUE!</v>
      </c>
      <c r="P101" t="e">
        <v>#VALUE!</v>
      </c>
      <c r="Q101" t="e">
        <v>#VALUE!</v>
      </c>
      <c r="R101" t="e">
        <v>#VALUE!</v>
      </c>
      <c r="S101" t="e">
        <v>#VALUE!</v>
      </c>
      <c r="T101" t="e">
        <v>#VALUE!</v>
      </c>
      <c r="U101" t="e">
        <v>#VALUE!</v>
      </c>
      <c r="V101" t="e">
        <v>#VALUE!</v>
      </c>
      <c r="W101" t="e">
        <v>#VALUE!</v>
      </c>
      <c r="X101" t="e">
        <v>#VALUE!</v>
      </c>
    </row>
    <row r="102" spans="1:24" x14ac:dyDescent="0.35">
      <c r="A102" t="e">
        <v>#VALUE!</v>
      </c>
      <c r="B102" t="e">
        <v>#VALUE!</v>
      </c>
      <c r="C102" t="e">
        <v>#VALUE!</v>
      </c>
      <c r="D102" t="e">
        <v>#VALUE!</v>
      </c>
      <c r="E102" t="e">
        <v>#VALUE!</v>
      </c>
      <c r="F102" t="e">
        <v>#VALUE!</v>
      </c>
      <c r="G102" t="e">
        <v>#VALUE!</v>
      </c>
      <c r="H102" t="e">
        <v>#VALUE!</v>
      </c>
      <c r="I102" t="e">
        <v>#VALUE!</v>
      </c>
      <c r="J102" t="e">
        <v>#VALUE!</v>
      </c>
      <c r="K102" t="e">
        <v>#VALUE!</v>
      </c>
      <c r="L102" t="e">
        <v>#VALUE!</v>
      </c>
      <c r="M102" t="e">
        <v>#VALUE!</v>
      </c>
      <c r="N102" t="e">
        <v>#VALUE!</v>
      </c>
      <c r="O102" t="e">
        <v>#VALUE!</v>
      </c>
      <c r="P102" t="e">
        <v>#VALUE!</v>
      </c>
      <c r="Q102" t="e">
        <v>#VALUE!</v>
      </c>
      <c r="R102" t="e">
        <v>#VALUE!</v>
      </c>
      <c r="S102" t="e">
        <v>#VALUE!</v>
      </c>
      <c r="T102" t="e">
        <v>#VALUE!</v>
      </c>
      <c r="U102" t="e">
        <v>#VALUE!</v>
      </c>
      <c r="V102" t="e">
        <v>#VALUE!</v>
      </c>
      <c r="W102" t="e">
        <v>#VALUE!</v>
      </c>
      <c r="X102" t="e">
        <v>#VALUE!</v>
      </c>
    </row>
    <row r="103" spans="1:24" x14ac:dyDescent="0.35">
      <c r="A103" t="e">
        <v>#VALUE!</v>
      </c>
      <c r="B103" t="e">
        <v>#VALUE!</v>
      </c>
      <c r="C103" t="e">
        <v>#VALUE!</v>
      </c>
      <c r="D103" t="e">
        <v>#VALUE!</v>
      </c>
      <c r="E103" t="e">
        <v>#VALUE!</v>
      </c>
      <c r="F103" t="e">
        <v>#VALUE!</v>
      </c>
      <c r="G103" t="e">
        <v>#VALUE!</v>
      </c>
      <c r="H103" t="e">
        <v>#VALUE!</v>
      </c>
      <c r="I103" t="e">
        <v>#VALUE!</v>
      </c>
      <c r="J103" t="e">
        <v>#VALUE!</v>
      </c>
      <c r="K103" t="e">
        <v>#VALUE!</v>
      </c>
      <c r="L103" t="e">
        <v>#VALUE!</v>
      </c>
      <c r="M103" t="e">
        <v>#VALUE!</v>
      </c>
      <c r="N103" t="e">
        <v>#VALUE!</v>
      </c>
      <c r="O103" t="e">
        <v>#VALUE!</v>
      </c>
      <c r="P103" t="e">
        <v>#VALUE!</v>
      </c>
      <c r="Q103" t="e">
        <v>#VALUE!</v>
      </c>
      <c r="R103" t="e">
        <v>#VALUE!</v>
      </c>
      <c r="S103" t="e">
        <v>#VALUE!</v>
      </c>
      <c r="T103" t="e">
        <v>#VALUE!</v>
      </c>
      <c r="U103" t="e">
        <v>#VALUE!</v>
      </c>
      <c r="V103" t="e">
        <v>#VALUE!</v>
      </c>
      <c r="W103" t="e">
        <v>#VALUE!</v>
      </c>
      <c r="X103" t="e">
        <v>#VALUE!</v>
      </c>
    </row>
    <row r="104" spans="1:24" x14ac:dyDescent="0.35">
      <c r="A104" t="e">
        <v>#VALUE!</v>
      </c>
      <c r="B104" t="e">
        <v>#VALUE!</v>
      </c>
      <c r="C104" t="e">
        <v>#VALUE!</v>
      </c>
      <c r="D104" t="e">
        <v>#VALUE!</v>
      </c>
      <c r="E104" t="e">
        <v>#VALUE!</v>
      </c>
      <c r="F104" t="e">
        <v>#VALUE!</v>
      </c>
      <c r="G104" t="e">
        <v>#VALUE!</v>
      </c>
      <c r="H104" t="e">
        <v>#VALUE!</v>
      </c>
      <c r="I104" t="e">
        <v>#VALUE!</v>
      </c>
      <c r="J104" t="e">
        <v>#VALUE!</v>
      </c>
      <c r="K104" t="e">
        <v>#VALUE!</v>
      </c>
      <c r="L104" t="e">
        <v>#VALUE!</v>
      </c>
      <c r="M104" t="e">
        <v>#VALUE!</v>
      </c>
      <c r="N104" t="e">
        <v>#VALUE!</v>
      </c>
      <c r="O104" t="e">
        <v>#VALUE!</v>
      </c>
      <c r="P104" t="e">
        <v>#VALUE!</v>
      </c>
      <c r="Q104" t="e">
        <v>#VALUE!</v>
      </c>
      <c r="R104" t="e">
        <v>#VALUE!</v>
      </c>
      <c r="S104" t="e">
        <v>#VALUE!</v>
      </c>
      <c r="T104" t="e">
        <v>#VALUE!</v>
      </c>
      <c r="U104" t="e">
        <v>#VALUE!</v>
      </c>
      <c r="V104" t="e">
        <v>#VALUE!</v>
      </c>
      <c r="W104" t="e">
        <v>#VALUE!</v>
      </c>
      <c r="X104" t="e">
        <v>#VALUE!</v>
      </c>
    </row>
    <row r="105" spans="1:24" x14ac:dyDescent="0.35">
      <c r="A105" t="e">
        <v>#VALUE!</v>
      </c>
      <c r="B105" t="e">
        <v>#VALUE!</v>
      </c>
      <c r="C105" t="e">
        <v>#VALUE!</v>
      </c>
      <c r="D105" t="e">
        <v>#VALUE!</v>
      </c>
      <c r="E105" t="e">
        <v>#VALUE!</v>
      </c>
      <c r="F105" t="e">
        <v>#VALUE!</v>
      </c>
      <c r="G105" t="e">
        <v>#VALUE!</v>
      </c>
      <c r="H105" t="e">
        <v>#VALUE!</v>
      </c>
      <c r="I105" t="e">
        <v>#VALUE!</v>
      </c>
      <c r="J105" t="e">
        <v>#VALUE!</v>
      </c>
      <c r="K105" t="e">
        <v>#VALUE!</v>
      </c>
      <c r="L105" t="e">
        <v>#VALUE!</v>
      </c>
      <c r="M105" t="e">
        <v>#VALUE!</v>
      </c>
      <c r="N105" t="e">
        <v>#VALUE!</v>
      </c>
      <c r="O105" t="e">
        <v>#VALUE!</v>
      </c>
      <c r="P105" t="e">
        <v>#VALUE!</v>
      </c>
      <c r="Q105" t="e">
        <v>#VALUE!</v>
      </c>
      <c r="R105" t="e">
        <v>#VALUE!</v>
      </c>
      <c r="S105" t="e">
        <v>#VALUE!</v>
      </c>
      <c r="T105" t="e">
        <v>#VALUE!</v>
      </c>
      <c r="U105" t="e">
        <v>#VALUE!</v>
      </c>
      <c r="V105" t="e">
        <v>#VALUE!</v>
      </c>
      <c r="W105" t="e">
        <v>#VALUE!</v>
      </c>
      <c r="X105" t="e">
        <v>#VALUE!</v>
      </c>
    </row>
    <row r="106" spans="1:24" x14ac:dyDescent="0.35">
      <c r="A106" t="e">
        <v>#VALUE!</v>
      </c>
      <c r="B106" t="e">
        <v>#VALUE!</v>
      </c>
      <c r="C106" t="e">
        <v>#VALUE!</v>
      </c>
      <c r="D106" t="e">
        <v>#VALUE!</v>
      </c>
      <c r="E106" t="e">
        <v>#VALUE!</v>
      </c>
      <c r="F106" t="e">
        <v>#VALUE!</v>
      </c>
      <c r="G106" t="e">
        <v>#VALUE!</v>
      </c>
      <c r="H106" t="e">
        <v>#VALUE!</v>
      </c>
      <c r="I106" t="e">
        <v>#VALUE!</v>
      </c>
      <c r="J106" t="e">
        <v>#VALUE!</v>
      </c>
      <c r="K106" t="e">
        <v>#VALUE!</v>
      </c>
      <c r="L106" t="e">
        <v>#VALUE!</v>
      </c>
      <c r="M106" t="e">
        <v>#VALUE!</v>
      </c>
      <c r="N106" t="e">
        <v>#VALUE!</v>
      </c>
      <c r="O106" t="e">
        <v>#VALUE!</v>
      </c>
      <c r="P106" t="e">
        <v>#VALUE!</v>
      </c>
      <c r="Q106" t="e">
        <v>#VALUE!</v>
      </c>
      <c r="R106" t="e">
        <v>#VALUE!</v>
      </c>
      <c r="S106" t="e">
        <v>#VALUE!</v>
      </c>
      <c r="T106" t="e">
        <v>#VALUE!</v>
      </c>
      <c r="U106" t="e">
        <v>#VALUE!</v>
      </c>
      <c r="V106" t="e">
        <v>#VALUE!</v>
      </c>
      <c r="W106" t="e">
        <v>#VALUE!</v>
      </c>
      <c r="X106" t="e">
        <v>#VALUE!</v>
      </c>
    </row>
    <row r="107" spans="1:24" x14ac:dyDescent="0.35">
      <c r="A107" t="e">
        <v>#VALUE!</v>
      </c>
      <c r="B107" t="e">
        <v>#VALUE!</v>
      </c>
      <c r="C107" t="e">
        <v>#VALUE!</v>
      </c>
      <c r="D107" t="e">
        <v>#VALUE!</v>
      </c>
      <c r="E107" t="e">
        <v>#VALUE!</v>
      </c>
      <c r="F107" t="e">
        <v>#VALUE!</v>
      </c>
      <c r="G107" t="e">
        <v>#VALUE!</v>
      </c>
      <c r="H107" t="e">
        <v>#VALUE!</v>
      </c>
      <c r="I107" t="e">
        <v>#VALUE!</v>
      </c>
      <c r="J107" t="e">
        <v>#VALUE!</v>
      </c>
      <c r="K107" t="e">
        <v>#VALUE!</v>
      </c>
      <c r="L107" t="e">
        <v>#VALUE!</v>
      </c>
      <c r="M107" t="e">
        <v>#VALUE!</v>
      </c>
      <c r="N107" t="e">
        <v>#VALUE!</v>
      </c>
      <c r="O107" t="e">
        <v>#VALUE!</v>
      </c>
      <c r="P107" t="e">
        <v>#VALUE!</v>
      </c>
      <c r="Q107" t="e">
        <v>#VALUE!</v>
      </c>
      <c r="R107" t="e">
        <v>#VALUE!</v>
      </c>
      <c r="S107" t="e">
        <v>#VALUE!</v>
      </c>
      <c r="T107" t="e">
        <v>#VALUE!</v>
      </c>
      <c r="U107" t="e">
        <v>#VALUE!</v>
      </c>
      <c r="V107" t="e">
        <v>#VALUE!</v>
      </c>
      <c r="W107" t="e">
        <v>#VALUE!</v>
      </c>
      <c r="X107" t="e">
        <v>#VALUE!</v>
      </c>
    </row>
    <row r="108" spans="1:24" x14ac:dyDescent="0.35">
      <c r="A108" t="e">
        <v>#VALUE!</v>
      </c>
      <c r="B108" t="e">
        <v>#VALUE!</v>
      </c>
      <c r="C108" t="e">
        <v>#VALUE!</v>
      </c>
      <c r="D108" t="e">
        <v>#VALUE!</v>
      </c>
      <c r="E108" t="e">
        <v>#VALUE!</v>
      </c>
      <c r="F108" t="e">
        <v>#VALUE!</v>
      </c>
      <c r="G108" t="e">
        <v>#VALUE!</v>
      </c>
      <c r="H108" t="e">
        <v>#VALUE!</v>
      </c>
      <c r="I108" t="e">
        <v>#VALUE!</v>
      </c>
      <c r="J108" t="e">
        <v>#VALUE!</v>
      </c>
      <c r="K108" t="e">
        <v>#VALUE!</v>
      </c>
      <c r="L108" t="e">
        <v>#VALUE!</v>
      </c>
      <c r="M108" t="e">
        <v>#VALUE!</v>
      </c>
      <c r="N108" t="e">
        <v>#VALUE!</v>
      </c>
      <c r="O108" t="e">
        <v>#VALUE!</v>
      </c>
      <c r="P108" t="e">
        <v>#VALUE!</v>
      </c>
      <c r="Q108" t="e">
        <v>#VALUE!</v>
      </c>
      <c r="R108" t="e">
        <v>#VALUE!</v>
      </c>
      <c r="S108" t="e">
        <v>#VALUE!</v>
      </c>
      <c r="T108" t="e">
        <v>#VALUE!</v>
      </c>
      <c r="U108" t="e">
        <v>#VALUE!</v>
      </c>
      <c r="V108" t="e">
        <v>#VALUE!</v>
      </c>
      <c r="W108" t="e">
        <v>#VALUE!</v>
      </c>
      <c r="X108" t="e">
        <v>#VALUE!</v>
      </c>
    </row>
    <row r="109" spans="1:24" x14ac:dyDescent="0.35">
      <c r="A109" t="e">
        <v>#VALUE!</v>
      </c>
      <c r="B109" t="e">
        <v>#VALUE!</v>
      </c>
      <c r="C109" t="e">
        <v>#VALUE!</v>
      </c>
      <c r="D109" t="e">
        <v>#VALUE!</v>
      </c>
      <c r="E109" t="e">
        <v>#VALUE!</v>
      </c>
      <c r="F109" t="e">
        <v>#VALUE!</v>
      </c>
      <c r="G109" t="e">
        <v>#VALUE!</v>
      </c>
      <c r="H109" t="e">
        <v>#VALUE!</v>
      </c>
      <c r="I109" t="e">
        <v>#VALUE!</v>
      </c>
      <c r="J109" t="e">
        <v>#VALUE!</v>
      </c>
      <c r="K109" t="e">
        <v>#VALUE!</v>
      </c>
      <c r="L109" t="e">
        <v>#VALUE!</v>
      </c>
      <c r="M109" t="e">
        <v>#VALUE!</v>
      </c>
      <c r="N109" t="e">
        <v>#VALUE!</v>
      </c>
      <c r="O109" t="e">
        <v>#VALUE!</v>
      </c>
      <c r="P109" t="e">
        <v>#VALUE!</v>
      </c>
      <c r="Q109" t="e">
        <v>#VALUE!</v>
      </c>
      <c r="R109" t="e">
        <v>#VALUE!</v>
      </c>
      <c r="S109" t="e">
        <v>#VALUE!</v>
      </c>
      <c r="T109" t="e">
        <v>#VALUE!</v>
      </c>
      <c r="U109" t="e">
        <v>#VALUE!</v>
      </c>
      <c r="V109" t="e">
        <v>#VALUE!</v>
      </c>
      <c r="W109" t="e">
        <v>#VALUE!</v>
      </c>
      <c r="X109" t="e">
        <v>#VALUE!</v>
      </c>
    </row>
    <row r="110" spans="1:24" x14ac:dyDescent="0.35">
      <c r="A110" t="e">
        <v>#VALUE!</v>
      </c>
      <c r="B110" t="e">
        <v>#VALUE!</v>
      </c>
      <c r="C110" t="e">
        <v>#VALUE!</v>
      </c>
      <c r="D110" t="e">
        <v>#VALUE!</v>
      </c>
      <c r="E110" t="e">
        <v>#VALUE!</v>
      </c>
      <c r="F110" t="e">
        <v>#VALUE!</v>
      </c>
      <c r="G110" t="e">
        <v>#VALUE!</v>
      </c>
      <c r="H110" t="e">
        <v>#VALUE!</v>
      </c>
      <c r="I110" t="e">
        <v>#VALUE!</v>
      </c>
      <c r="J110" t="e">
        <v>#VALUE!</v>
      </c>
      <c r="K110" t="e">
        <v>#VALUE!</v>
      </c>
      <c r="L110" t="e">
        <v>#VALUE!</v>
      </c>
      <c r="M110" t="e">
        <v>#VALUE!</v>
      </c>
      <c r="N110" t="e">
        <v>#VALUE!</v>
      </c>
      <c r="O110" t="e">
        <v>#VALUE!</v>
      </c>
      <c r="P110" t="e">
        <v>#VALUE!</v>
      </c>
      <c r="Q110" t="e">
        <v>#VALUE!</v>
      </c>
      <c r="R110" t="e">
        <v>#VALUE!</v>
      </c>
      <c r="S110" t="e">
        <v>#VALUE!</v>
      </c>
      <c r="T110" t="e">
        <v>#VALUE!</v>
      </c>
      <c r="U110" t="e">
        <v>#VALUE!</v>
      </c>
      <c r="V110" t="e">
        <v>#VALUE!</v>
      </c>
      <c r="W110" t="e">
        <v>#VALUE!</v>
      </c>
      <c r="X110" t="e">
        <v>#VALUE!</v>
      </c>
    </row>
    <row r="111" spans="1:24" x14ac:dyDescent="0.35">
      <c r="A111" t="e">
        <v>#VALUE!</v>
      </c>
      <c r="B111" t="e">
        <v>#VALUE!</v>
      </c>
      <c r="C111" t="e">
        <v>#VALUE!</v>
      </c>
      <c r="D111" t="e">
        <v>#VALUE!</v>
      </c>
      <c r="E111" t="e">
        <v>#VALUE!</v>
      </c>
      <c r="F111" t="e">
        <v>#VALUE!</v>
      </c>
      <c r="G111" t="e">
        <v>#VALUE!</v>
      </c>
      <c r="H111" t="e">
        <v>#VALUE!</v>
      </c>
      <c r="I111" t="e">
        <v>#VALUE!</v>
      </c>
      <c r="J111" t="e">
        <v>#VALUE!</v>
      </c>
      <c r="K111" t="e">
        <v>#VALUE!</v>
      </c>
      <c r="L111" t="e">
        <v>#VALUE!</v>
      </c>
      <c r="M111" t="e">
        <v>#VALUE!</v>
      </c>
      <c r="N111" t="e">
        <v>#VALUE!</v>
      </c>
      <c r="O111" t="e">
        <v>#VALUE!</v>
      </c>
      <c r="P111" t="e">
        <v>#VALUE!</v>
      </c>
      <c r="Q111" t="e">
        <v>#VALUE!</v>
      </c>
      <c r="R111" t="e">
        <v>#VALUE!</v>
      </c>
      <c r="S111" t="e">
        <v>#VALUE!</v>
      </c>
      <c r="T111" t="e">
        <v>#VALUE!</v>
      </c>
      <c r="U111" t="e">
        <v>#VALUE!</v>
      </c>
      <c r="V111" t="e">
        <v>#VALUE!</v>
      </c>
      <c r="W111" t="e">
        <v>#VALUE!</v>
      </c>
      <c r="X111" t="e">
        <v>#VALUE!</v>
      </c>
    </row>
    <row r="112" spans="1:24" x14ac:dyDescent="0.35">
      <c r="A112" t="e">
        <v>#VALUE!</v>
      </c>
      <c r="B112" t="e">
        <v>#VALUE!</v>
      </c>
      <c r="C112" t="e">
        <v>#VALUE!</v>
      </c>
      <c r="D112" t="e">
        <v>#VALUE!</v>
      </c>
      <c r="E112" t="e">
        <v>#VALUE!</v>
      </c>
      <c r="F112" t="e">
        <v>#VALUE!</v>
      </c>
      <c r="G112" t="e">
        <v>#VALUE!</v>
      </c>
      <c r="H112" t="e">
        <v>#VALUE!</v>
      </c>
      <c r="I112" t="e">
        <v>#VALUE!</v>
      </c>
      <c r="J112" t="e">
        <v>#VALUE!</v>
      </c>
      <c r="K112" t="e">
        <v>#VALUE!</v>
      </c>
      <c r="L112" t="e">
        <v>#VALUE!</v>
      </c>
      <c r="M112" t="e">
        <v>#VALUE!</v>
      </c>
      <c r="N112" t="e">
        <v>#VALUE!</v>
      </c>
      <c r="O112" t="e">
        <v>#VALUE!</v>
      </c>
      <c r="P112" t="e">
        <v>#VALUE!</v>
      </c>
      <c r="Q112" t="e">
        <v>#VALUE!</v>
      </c>
      <c r="R112" t="e">
        <v>#VALUE!</v>
      </c>
      <c r="S112" t="e">
        <v>#VALUE!</v>
      </c>
      <c r="T112" t="e">
        <v>#VALUE!</v>
      </c>
      <c r="U112" t="e">
        <v>#VALUE!</v>
      </c>
      <c r="V112" t="e">
        <v>#VALUE!</v>
      </c>
      <c r="W112" t="e">
        <v>#VALUE!</v>
      </c>
      <c r="X112" t="e">
        <v>#VALUE!</v>
      </c>
    </row>
    <row r="113" spans="1:24" x14ac:dyDescent="0.35">
      <c r="A113" t="e">
        <v>#VALUE!</v>
      </c>
      <c r="B113" t="e">
        <v>#VALUE!</v>
      </c>
      <c r="C113" t="e">
        <v>#VALUE!</v>
      </c>
      <c r="D113" t="e">
        <v>#VALUE!</v>
      </c>
      <c r="E113" t="e">
        <v>#VALUE!</v>
      </c>
      <c r="F113" t="e">
        <v>#VALUE!</v>
      </c>
      <c r="G113" t="e">
        <v>#VALUE!</v>
      </c>
      <c r="H113" t="e">
        <v>#VALUE!</v>
      </c>
      <c r="I113" t="e">
        <v>#VALUE!</v>
      </c>
      <c r="J113" t="e">
        <v>#VALUE!</v>
      </c>
      <c r="K113" t="e">
        <v>#VALUE!</v>
      </c>
      <c r="L113" t="e">
        <v>#VALUE!</v>
      </c>
      <c r="M113" t="e">
        <v>#VALUE!</v>
      </c>
      <c r="N113" t="e">
        <v>#VALUE!</v>
      </c>
      <c r="O113" t="e">
        <v>#VALUE!</v>
      </c>
      <c r="P113" t="e">
        <v>#VALUE!</v>
      </c>
      <c r="Q113" t="e">
        <v>#VALUE!</v>
      </c>
      <c r="R113" t="e">
        <v>#VALUE!</v>
      </c>
      <c r="S113" t="e">
        <v>#VALUE!</v>
      </c>
      <c r="T113" t="e">
        <v>#VALUE!</v>
      </c>
      <c r="U113" t="e">
        <v>#VALUE!</v>
      </c>
      <c r="V113" t="e">
        <v>#VALUE!</v>
      </c>
      <c r="W113" t="e">
        <v>#VALUE!</v>
      </c>
      <c r="X113" t="e">
        <v>#VALUE!</v>
      </c>
    </row>
    <row r="114" spans="1:24" x14ac:dyDescent="0.35">
      <c r="A114" t="e">
        <v>#VALUE!</v>
      </c>
      <c r="B114" t="e">
        <v>#VALUE!</v>
      </c>
      <c r="C114" t="e">
        <v>#VALUE!</v>
      </c>
      <c r="D114" t="e">
        <v>#VALUE!</v>
      </c>
      <c r="E114" t="e">
        <v>#VALUE!</v>
      </c>
      <c r="F114" t="e">
        <v>#VALUE!</v>
      </c>
      <c r="G114" t="e">
        <v>#VALUE!</v>
      </c>
      <c r="H114" t="e">
        <v>#VALUE!</v>
      </c>
      <c r="I114" t="e">
        <v>#VALUE!</v>
      </c>
      <c r="J114" t="e">
        <v>#VALUE!</v>
      </c>
      <c r="K114" t="e">
        <v>#VALUE!</v>
      </c>
      <c r="L114" t="e">
        <v>#VALUE!</v>
      </c>
      <c r="M114" t="e">
        <v>#VALUE!</v>
      </c>
      <c r="N114" t="e">
        <v>#VALUE!</v>
      </c>
      <c r="O114" t="e">
        <v>#VALUE!</v>
      </c>
      <c r="P114" t="e">
        <v>#VALUE!</v>
      </c>
      <c r="Q114" t="e">
        <v>#VALUE!</v>
      </c>
      <c r="R114" t="e">
        <v>#VALUE!</v>
      </c>
      <c r="S114" t="e">
        <v>#VALUE!</v>
      </c>
      <c r="T114" t="e">
        <v>#VALUE!</v>
      </c>
      <c r="U114" t="e">
        <v>#VALUE!</v>
      </c>
      <c r="V114" t="e">
        <v>#VALUE!</v>
      </c>
      <c r="W114" t="e">
        <v>#VALUE!</v>
      </c>
      <c r="X114" t="e">
        <v>#VALUE!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Channell</dc:creator>
  <cp:lastModifiedBy>Steve Channell</cp:lastModifiedBy>
  <dcterms:created xsi:type="dcterms:W3CDTF">2020-12-22T18:56:54Z</dcterms:created>
  <dcterms:modified xsi:type="dcterms:W3CDTF">2021-01-19T13:05:51Z</dcterms:modified>
</cp:coreProperties>
</file>